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17"/>
  <workbookPr/>
  <mc:AlternateContent xmlns:mc="http://schemas.openxmlformats.org/markup-compatibility/2006">
    <mc:Choice Requires="x15">
      <x15ac:absPath xmlns:x15ac="http://schemas.microsoft.com/office/spreadsheetml/2010/11/ac" url="https://d.docs.live.net/5f3b55074d6e5e12/Biurko/2021-2022/Wnioski o praktyczne/14 IX 2021/Potyrała/"/>
    </mc:Choice>
  </mc:AlternateContent>
  <xr:revisionPtr revIDLastSave="2" documentId="11_A3445F42AD329CA3B62B34BEB127EEE1C1823EC3" xr6:coauthVersionLast="47" xr6:coauthVersionMax="47" xr10:uidLastSave="{F1E6EB77-9465-48A8-A0D3-166578C08AA2}"/>
  <bookViews>
    <workbookView xWindow="-120" yWindow="-120" windowWidth="20730" windowHeight="11310" xr2:uid="{00000000-000D-0000-FFFF-FFFF00000000}"/>
  </bookViews>
  <sheets>
    <sheet name="Doradztwo filozoficzne 22-23" sheetId="3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M22" i="3" l="1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F52" i="3" l="1"/>
  <c r="N11" i="3" l="1"/>
  <c r="N52" i="3" s="1"/>
  <c r="O11" i="3"/>
  <c r="O52" i="3" s="1"/>
  <c r="P11" i="3"/>
  <c r="P52" i="3" s="1"/>
  <c r="Q11" i="3"/>
  <c r="Q52" i="3" s="1"/>
  <c r="R11" i="3"/>
  <c r="R52" i="3" s="1"/>
  <c r="S11" i="3"/>
  <c r="S52" i="3" s="1"/>
  <c r="T11" i="3"/>
  <c r="T52" i="3" s="1"/>
  <c r="U11" i="3"/>
  <c r="U52" i="3" s="1"/>
  <c r="V11" i="3"/>
  <c r="V52" i="3" s="1"/>
  <c r="W11" i="3"/>
  <c r="W52" i="3" s="1"/>
  <c r="X11" i="3"/>
  <c r="X52" i="3" s="1"/>
  <c r="Y11" i="3"/>
  <c r="Y52" i="3" s="1"/>
  <c r="Z11" i="3"/>
  <c r="Z52" i="3" s="1"/>
  <c r="AA11" i="3"/>
  <c r="AA52" i="3" s="1"/>
  <c r="AB11" i="3"/>
  <c r="AB52" i="3" s="1"/>
  <c r="AC11" i="3"/>
  <c r="AC52" i="3" s="1"/>
  <c r="AD11" i="3"/>
  <c r="AD52" i="3" s="1"/>
  <c r="AE11" i="3"/>
  <c r="AE52" i="3" s="1"/>
  <c r="AF11" i="3"/>
  <c r="AG11" i="3"/>
  <c r="AG52" i="3" s="1"/>
  <c r="AH11" i="3"/>
  <c r="AH52" i="3" s="1"/>
  <c r="AI11" i="3"/>
  <c r="AI52" i="3" s="1"/>
  <c r="AJ11" i="3"/>
  <c r="AJ52" i="3" s="1"/>
  <c r="AK11" i="3"/>
  <c r="AK52" i="3" s="1"/>
  <c r="M11" i="3"/>
  <c r="M52" i="3" s="1"/>
  <c r="C22" i="3"/>
  <c r="H48" i="3" l="1"/>
  <c r="I48" i="3"/>
  <c r="J48" i="3"/>
  <c r="K48" i="3"/>
  <c r="F28" i="3"/>
  <c r="G28" i="3"/>
  <c r="H28" i="3"/>
  <c r="I28" i="3"/>
  <c r="J28" i="3"/>
  <c r="K28" i="3"/>
  <c r="E28" i="3"/>
  <c r="G22" i="3"/>
  <c r="J22" i="3"/>
  <c r="K22" i="3"/>
  <c r="I11" i="3"/>
  <c r="J11" i="3"/>
  <c r="K11" i="3"/>
  <c r="K52" i="3" l="1"/>
  <c r="L51" i="3"/>
  <c r="L50" i="3"/>
  <c r="E50" i="3"/>
  <c r="L49" i="3"/>
  <c r="G49" i="3"/>
  <c r="G48" i="3" s="1"/>
  <c r="F49" i="3"/>
  <c r="F48" i="3" s="1"/>
  <c r="L42" i="3"/>
  <c r="J42" i="3"/>
  <c r="I42" i="3"/>
  <c r="H42" i="3"/>
  <c r="G42" i="3"/>
  <c r="L36" i="3"/>
  <c r="J36" i="3"/>
  <c r="I36" i="3"/>
  <c r="G36" i="3"/>
  <c r="F36" i="3"/>
  <c r="L31" i="3"/>
  <c r="J31" i="3"/>
  <c r="I31" i="3"/>
  <c r="G31" i="3"/>
  <c r="F31" i="3"/>
  <c r="L27" i="3"/>
  <c r="E27" i="3"/>
  <c r="H22" i="3"/>
  <c r="F22" i="3"/>
  <c r="L25" i="3"/>
  <c r="E25" i="3"/>
  <c r="E23" i="3"/>
  <c r="H11" i="3"/>
  <c r="F11" i="3"/>
  <c r="E20" i="3"/>
  <c r="E19" i="3"/>
  <c r="E18" i="3"/>
  <c r="E17" i="3"/>
  <c r="G11" i="3"/>
  <c r="C15" i="3"/>
  <c r="E15" i="3"/>
  <c r="E14" i="3"/>
  <c r="C13" i="3"/>
  <c r="E13" i="3"/>
  <c r="L22" i="3" l="1"/>
  <c r="L48" i="3"/>
  <c r="J52" i="3"/>
  <c r="G52" i="3"/>
  <c r="C11" i="3"/>
  <c r="C52" i="3" s="1"/>
  <c r="H52" i="3"/>
  <c r="E49" i="3"/>
  <c r="E48" i="3" s="1"/>
  <c r="F52" i="3"/>
  <c r="L52" i="3"/>
  <c r="E42" i="3"/>
  <c r="E36" i="3"/>
  <c r="L28" i="3"/>
  <c r="E31" i="3"/>
  <c r="I22" i="3"/>
  <c r="I52" i="3" s="1"/>
  <c r="E16" i="3"/>
  <c r="L11" i="3"/>
  <c r="E12" i="3"/>
  <c r="E21" i="3"/>
  <c r="E26" i="3"/>
  <c r="E11" i="3" l="1"/>
  <c r="E22" i="3"/>
  <c r="E52" i="3" l="1"/>
</calcChain>
</file>

<file path=xl/sharedStrings.xml><?xml version="1.0" encoding="utf-8"?>
<sst xmlns="http://schemas.openxmlformats.org/spreadsheetml/2006/main" count="145" uniqueCount="85">
  <si>
    <t>Harmonogram studiów</t>
  </si>
  <si>
    <r>
      <t xml:space="preserve">Kierunek studiów: </t>
    </r>
    <r>
      <rPr>
        <b/>
        <sz val="16"/>
        <rFont val="Georgia"/>
        <family val="1"/>
        <charset val="238"/>
      </rPr>
      <t>Doradztwo filozoficzne z mentoringiem</t>
    </r>
  </si>
  <si>
    <r>
      <t xml:space="preserve">Poziom kształcenia: </t>
    </r>
    <r>
      <rPr>
        <b/>
        <sz val="16"/>
        <rFont val="Georgia"/>
        <family val="1"/>
        <charset val="238"/>
      </rPr>
      <t>Studia II stopnia</t>
    </r>
  </si>
  <si>
    <r>
      <t xml:space="preserve">Profil kształcenia: </t>
    </r>
    <r>
      <rPr>
        <b/>
        <sz val="16"/>
        <rFont val="Georgia"/>
        <family val="1"/>
        <charset val="238"/>
      </rPr>
      <t>Praktyczny</t>
    </r>
  </si>
  <si>
    <r>
      <t xml:space="preserve">Forma studiów: </t>
    </r>
    <r>
      <rPr>
        <b/>
        <sz val="16"/>
        <rFont val="Georgia"/>
        <family val="1"/>
        <charset val="238"/>
      </rPr>
      <t>Stacjonarne</t>
    </r>
  </si>
  <si>
    <r>
      <t xml:space="preserve">Cykl dydaktyczny: </t>
    </r>
    <r>
      <rPr>
        <b/>
        <sz val="16"/>
        <rFont val="Georgia"/>
        <family val="1"/>
        <charset val="238"/>
      </rPr>
      <t>od roku akademickiego 2022/2023</t>
    </r>
  </si>
  <si>
    <t>Kod przedmiotu</t>
  </si>
  <si>
    <t>Nazwa przedmiotu</t>
  </si>
  <si>
    <t>Zajęcia praktyczne</t>
  </si>
  <si>
    <t>Forma zaliczenia</t>
  </si>
  <si>
    <t>Ogólna liczba punktów ECTS/godzin</t>
  </si>
  <si>
    <t>Semestr I</t>
  </si>
  <si>
    <t>Semestr II</t>
  </si>
  <si>
    <t>Semestr III</t>
  </si>
  <si>
    <t>Semestr IV</t>
  </si>
  <si>
    <t>Suma</t>
  </si>
  <si>
    <t>W</t>
  </si>
  <si>
    <t>K</t>
  </si>
  <si>
    <t>ĆW</t>
  </si>
  <si>
    <t>Wr</t>
  </si>
  <si>
    <t>S</t>
  </si>
  <si>
    <t>Praktyka</t>
  </si>
  <si>
    <t>ECTS</t>
  </si>
  <si>
    <t>A. Przedmioty podstawowe</t>
  </si>
  <si>
    <t xml:space="preserve">Główne problemy moralne </t>
  </si>
  <si>
    <t>ZO/E</t>
  </si>
  <si>
    <t xml:space="preserve">Podstawy mentoringu filozoficznego </t>
  </si>
  <si>
    <t>Dialog sokratejski w praktyce doradztwa filozoficznego</t>
  </si>
  <si>
    <t>Techniki perswazji cynicznej</t>
  </si>
  <si>
    <t xml:space="preserve">Filozofia śmierci </t>
  </si>
  <si>
    <t>ZO</t>
  </si>
  <si>
    <t xml:space="preserve">Współczesne nurty psychoterapii </t>
  </si>
  <si>
    <t xml:space="preserve">Superwizja w zawodach pomocowych </t>
  </si>
  <si>
    <t xml:space="preserve">Wschodnie i zachodnie metody osiągania szczęścia </t>
  </si>
  <si>
    <t xml:space="preserve">Spory filozoficzne okresu hellenistycznego </t>
  </si>
  <si>
    <t xml:space="preserve">Etyka zawodowa w doradztwie i mentoringu </t>
  </si>
  <si>
    <t>B. Przedmioty kierunkowe</t>
  </si>
  <si>
    <t>Warsztat mentoringowy wielkich moralistów starożytności</t>
  </si>
  <si>
    <t xml:space="preserve">Warsztat pracy doradcy filozoficznego </t>
  </si>
  <si>
    <t xml:space="preserve">Warsztat treningu interpersonalnego </t>
  </si>
  <si>
    <t>Elementy ćwiczeń ignacjańskich w doradztwie filozoficznym</t>
  </si>
  <si>
    <t>Terapia filozoficzna w tradycji Bizantyjskiej</t>
  </si>
  <si>
    <t>C. Przedmioty kierunkowe do wyboru *</t>
  </si>
  <si>
    <t>Seminarium magisterskie - projekt</t>
  </si>
  <si>
    <t>Praktyki zawodowe (480 godz.)**</t>
  </si>
  <si>
    <t>Moduł I Przedmiot do wyboru (Moduł mentoringowy - wybór 3 z 4 przedmiotów) ***</t>
  </si>
  <si>
    <t>Ćwiczenia duchowe w tradycji buddyjskiej</t>
  </si>
  <si>
    <t xml:space="preserve">Mentoring antyczny  </t>
  </si>
  <si>
    <t xml:space="preserve">Pułapki umysłu </t>
  </si>
  <si>
    <t>Mentoring performatywny</t>
  </si>
  <si>
    <t>Moduł II Przedmiot do wyboru (Moduł terapii filozoficznej - wybór 4 z 5 przedmiotów) ***</t>
  </si>
  <si>
    <t xml:space="preserve">Terapia filozoficzna w starożytności  </t>
  </si>
  <si>
    <t xml:space="preserve">Współczesne nurty terapii filozoficznej </t>
  </si>
  <si>
    <t>Trening zastępowania agresji</t>
  </si>
  <si>
    <t>Metody prowokatywne w cynizmie</t>
  </si>
  <si>
    <t>Jung czyta Nietzschego</t>
  </si>
  <si>
    <t>Moduł III Przedmiot do wyboru (Moduł ogólnofilozoficzny - wybór 2 z 5 przedmiotów) ***</t>
  </si>
  <si>
    <t xml:space="preserve">Strategie samorozwoju według Nietzschego </t>
  </si>
  <si>
    <t xml:space="preserve">Teoria perswazji </t>
  </si>
  <si>
    <t>Filozofia a psychologia: dusza-psychika-działanie</t>
  </si>
  <si>
    <t xml:space="preserve">Filozofia seksu </t>
  </si>
  <si>
    <t xml:space="preserve">Filozoficzna problematyka samobójstwa i autodestrukcji </t>
  </si>
  <si>
    <t>D. Inne kursy obowiązkowe</t>
  </si>
  <si>
    <t xml:space="preserve">Kurs w języku obcym nowożytnym </t>
  </si>
  <si>
    <t>Lektorat z języka obcego na poziomie B2+</t>
  </si>
  <si>
    <t>Kurs zmienny ogólnouczelniany****</t>
  </si>
  <si>
    <t>Razem (bez godzin z praktyk)</t>
  </si>
  <si>
    <t>Legenda:</t>
  </si>
  <si>
    <t>W - Wykłady</t>
  </si>
  <si>
    <t>Wr - Warsztaty</t>
  </si>
  <si>
    <t>ĆW - ćwiczenia</t>
  </si>
  <si>
    <t>K - Konwersatorium</t>
  </si>
  <si>
    <t>S  - Seminarium</t>
  </si>
  <si>
    <t>ZO - Zaliczenie z oceną</t>
  </si>
  <si>
    <t>ZAL. - Zaliczenie bez oceny</t>
  </si>
  <si>
    <t>E. - Egzamin</t>
  </si>
  <si>
    <t>* W każdym semestrze studenci wybierają po jednym kursie z trzech zestawów przedmiotów kierunkowych do wyboru.</t>
  </si>
  <si>
    <t>** Praktyki odbywają się w 2 i 3 semetrze studiów w wymiarze 480 godz. Student otrzymuje łącznie 18 pkt. ECTS</t>
  </si>
  <si>
    <t>*** Student dokonuje wyboru kursu z listy kursów według harmonogramu pod kierunkiem koordynatora kierunkowego. W każdym z semestrów, w których przewidziany jest przedmiot z danego modułu studenci uzgadniają na drodze głosowania, który kurs będzie realizowany. Student wybiera w I i III semestrze kursy na 6 pkt. ECTS, w II semestrze za 4 pkt. ECTS, a w IV za 2 pkt. ECTS.</t>
  </si>
  <si>
    <t>**** Student dokonuje wyboru kursu i formy zajęć z katalogu kursów dostępnego w systemie USOSWeb zgodnie z regulaminem rejestracji na kursy ogólnouczelniane</t>
  </si>
  <si>
    <t>***** Studenci wybierają z katalogu kursów proponowanych w danym semestrze (lista jest aktualizowana w kazdym semestrze) przez pracowników Wydziału Nauk Społecznych pod kierunkiem koordynatora kierunkowego</t>
  </si>
  <si>
    <t>Dodatkowo student podczas studiów odbywa następujące kursy dodatkowe:</t>
  </si>
  <si>
    <t>1) Semestr I - Szkolenie biblioteczne - 2 godziny jednorazowo;</t>
  </si>
  <si>
    <t>2) Semestr I - Szkolenie z bezpieczeństwa i higieny pracy (BHP) - 4 godziny jednorazowo;</t>
  </si>
  <si>
    <t>3) Semestr III - Szkolenie z zakresu ochrony własności intelektualnej - 2 godziny jednorazowo;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</si>
</sst>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rial"/>
      <charset val="134"/>
    </font>
    <font>
      <b/>
      <sz val="16"/>
      <name val="Georgia"/>
      <family val="1"/>
      <charset val="238"/>
    </font>
    <font>
      <sz val="16"/>
      <name val="Georgia"/>
      <family val="1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i/>
      <sz val="11"/>
      <name val="Cambria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theme="8" tint="0.79992065187536243"/>
        <bgColor rgb="FFDEEAF6"/>
      </patternFill>
    </fill>
    <fill>
      <patternFill patternType="solid">
        <fgColor rgb="FFDEEAF6"/>
        <bgColor rgb="FFDEEAF6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DEEAF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rgb="FF8EAAD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/>
    </xf>
    <xf numFmtId="1" fontId="4" fillId="10" borderId="24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" fontId="3" fillId="0" borderId="0" xfId="0" applyNumberFormat="1" applyFont="1"/>
    <xf numFmtId="0" fontId="3" fillId="0" borderId="0" xfId="0" applyFont="1" applyAlignment="1">
      <alignment wrapText="1"/>
    </xf>
    <xf numFmtId="1" fontId="4" fillId="0" borderId="0" xfId="0" applyNumberFormat="1" applyFont="1"/>
    <xf numFmtId="0" fontId="3" fillId="0" borderId="0" xfId="0" applyFont="1" applyAlignment="1">
      <alignment horizontal="left"/>
    </xf>
    <xf numFmtId="0" fontId="4" fillId="9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1" fontId="3" fillId="2" borderId="29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2" borderId="18" xfId="0" applyNumberFormat="1" applyFont="1" applyFill="1" applyBorder="1" applyAlignment="1">
      <alignment horizontal="center" vertical="center" wrapText="1"/>
    </xf>
    <xf numFmtId="1" fontId="3" fillId="2" borderId="30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5" borderId="10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6" borderId="10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/>
    </xf>
    <xf numFmtId="1" fontId="3" fillId="2" borderId="27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25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6" borderId="19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11" borderId="24" xfId="0" applyFont="1" applyFill="1" applyBorder="1" applyAlignment="1">
      <alignment horizontal="left" vertical="center" wrapText="1"/>
    </xf>
    <xf numFmtId="1" fontId="3" fillId="2" borderId="24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1" fontId="3" fillId="7" borderId="24" xfId="0" applyNumberFormat="1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center" vertical="center" wrapText="1"/>
    </xf>
    <xf numFmtId="1" fontId="3" fillId="4" borderId="24" xfId="0" applyNumberFormat="1" applyFont="1" applyFill="1" applyBorder="1" applyAlignment="1">
      <alignment horizontal="center" vertical="center" wrapText="1"/>
    </xf>
    <xf numFmtId="0" fontId="4" fillId="10" borderId="48" xfId="0" applyFont="1" applyFill="1" applyBorder="1" applyAlignment="1">
      <alignment horizontal="center" vertical="center" wrapText="1"/>
    </xf>
    <xf numFmtId="1" fontId="4" fillId="10" borderId="49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1" fontId="4" fillId="10" borderId="48" xfId="0" applyNumberFormat="1" applyFont="1" applyFill="1" applyBorder="1" applyAlignment="1">
      <alignment horizontal="center" vertical="center"/>
    </xf>
    <xf numFmtId="1" fontId="3" fillId="5" borderId="24" xfId="0" applyNumberFormat="1" applyFont="1" applyFill="1" applyBorder="1" applyAlignment="1">
      <alignment horizontal="center" vertical="center" wrapText="1"/>
    </xf>
    <xf numFmtId="1" fontId="3" fillId="6" borderId="24" xfId="0" applyNumberFormat="1" applyFont="1" applyFill="1" applyBorder="1" applyAlignment="1">
      <alignment horizontal="center" vertical="center" wrapText="1"/>
    </xf>
    <xf numFmtId="1" fontId="5" fillId="4" borderId="24" xfId="0" applyNumberFormat="1" applyFont="1" applyFill="1" applyBorder="1" applyAlignment="1">
      <alignment horizontal="center" vertical="center" wrapText="1"/>
    </xf>
    <xf numFmtId="1" fontId="5" fillId="8" borderId="24" xfId="0" applyNumberFormat="1" applyFont="1" applyFill="1" applyBorder="1" applyAlignment="1">
      <alignment horizontal="center" vertical="center" wrapText="1"/>
    </xf>
    <xf numFmtId="1" fontId="4" fillId="6" borderId="24" xfId="0" applyNumberFormat="1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/>
    </xf>
    <xf numFmtId="0" fontId="4" fillId="10" borderId="49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 wrapText="1"/>
    </xf>
    <xf numFmtId="0" fontId="3" fillId="14" borderId="24" xfId="0" applyFont="1" applyFill="1" applyBorder="1" applyAlignment="1">
      <alignment horizontal="center" vertical="center" wrapText="1"/>
    </xf>
    <xf numFmtId="1" fontId="4" fillId="16" borderId="31" xfId="0" applyNumberFormat="1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/>
    </xf>
    <xf numFmtId="1" fontId="4" fillId="15" borderId="31" xfId="0" applyNumberFormat="1" applyFont="1" applyFill="1" applyBorder="1" applyAlignment="1">
      <alignment horizontal="center" vertical="center" wrapText="1"/>
    </xf>
    <xf numFmtId="1" fontId="4" fillId="15" borderId="36" xfId="0" applyNumberFormat="1" applyFont="1" applyFill="1" applyBorder="1" applyAlignment="1">
      <alignment horizontal="center" vertical="center" wrapText="1"/>
    </xf>
    <xf numFmtId="1" fontId="4" fillId="15" borderId="33" xfId="0" applyNumberFormat="1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 wrapText="1"/>
    </xf>
    <xf numFmtId="0" fontId="5" fillId="14" borderId="24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left" vertical="center" wrapText="1"/>
    </xf>
    <xf numFmtId="0" fontId="4" fillId="15" borderId="32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left" vertical="center"/>
    </xf>
    <xf numFmtId="0" fontId="4" fillId="10" borderId="24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67"/>
  <sheetViews>
    <sheetView tabSelected="1" topLeftCell="A46" zoomScale="70" zoomScaleNormal="70" workbookViewId="0">
      <selection activeCell="K71" sqref="K71"/>
    </sheetView>
  </sheetViews>
  <sheetFormatPr defaultColWidth="12.625" defaultRowHeight="14.25"/>
  <cols>
    <col min="1" max="1" width="9.875" style="4" customWidth="1"/>
    <col min="2" max="2" width="60.25" style="4" customWidth="1"/>
    <col min="3" max="3" width="14.25" style="4" customWidth="1"/>
    <col min="4" max="4" width="11.875" style="6" customWidth="1"/>
    <col min="5" max="5" width="7.625" style="6" customWidth="1"/>
    <col min="6" max="10" width="7.625" style="4" customWidth="1"/>
    <col min="11" max="11" width="9.375" style="4" customWidth="1"/>
    <col min="12" max="22" width="7.625" style="4" customWidth="1"/>
    <col min="23" max="23" width="10.5" style="4" customWidth="1"/>
    <col min="24" max="29" width="7.625" style="4" customWidth="1"/>
    <col min="30" max="30" width="9.875" style="4" customWidth="1"/>
    <col min="31" max="38" width="7.625" style="4" customWidth="1"/>
    <col min="39" max="16384" width="12.625" style="4"/>
  </cols>
  <sheetData>
    <row r="1" spans="1:37" ht="24" customHeight="1">
      <c r="B1" s="1" t="s">
        <v>0</v>
      </c>
      <c r="C1" s="5"/>
    </row>
    <row r="2" spans="1:37" ht="24" customHeight="1">
      <c r="B2" s="2" t="s">
        <v>1</v>
      </c>
    </row>
    <row r="3" spans="1:37" ht="22.9" customHeight="1">
      <c r="B3" s="2" t="s">
        <v>2</v>
      </c>
    </row>
    <row r="4" spans="1:37" ht="20.45" customHeight="1">
      <c r="B4" s="2" t="s">
        <v>3</v>
      </c>
    </row>
    <row r="5" spans="1:37" ht="21.6" customHeight="1">
      <c r="B5" s="2" t="s">
        <v>4</v>
      </c>
    </row>
    <row r="6" spans="1:37" ht="21.6" customHeight="1">
      <c r="B6" s="3" t="s">
        <v>5</v>
      </c>
      <c r="C6" s="7"/>
    </row>
    <row r="7" spans="1:37" ht="15" thickBot="1"/>
    <row r="8" spans="1:37" s="6" customFormat="1" ht="19.149999999999999" customHeight="1" thickBot="1">
      <c r="A8" s="133" t="s">
        <v>6</v>
      </c>
      <c r="B8" s="136" t="s">
        <v>7</v>
      </c>
      <c r="C8" s="136" t="s">
        <v>8</v>
      </c>
      <c r="D8" s="141" t="s">
        <v>9</v>
      </c>
      <c r="E8" s="127" t="s">
        <v>10</v>
      </c>
      <c r="F8" s="128"/>
      <c r="G8" s="128"/>
      <c r="H8" s="128"/>
      <c r="I8" s="128"/>
      <c r="J8" s="128"/>
      <c r="K8" s="128"/>
      <c r="L8" s="129"/>
      <c r="M8" s="25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26"/>
    </row>
    <row r="9" spans="1:37" s="6" customFormat="1" ht="22.9" customHeight="1" thickBot="1">
      <c r="A9" s="134"/>
      <c r="B9" s="137"/>
      <c r="C9" s="139"/>
      <c r="D9" s="142"/>
      <c r="E9" s="144"/>
      <c r="F9" s="144"/>
      <c r="G9" s="144"/>
      <c r="H9" s="144"/>
      <c r="I9" s="144"/>
      <c r="J9" s="144"/>
      <c r="K9" s="144"/>
      <c r="L9" s="145"/>
      <c r="M9" s="146" t="s">
        <v>11</v>
      </c>
      <c r="N9" s="144"/>
      <c r="O9" s="144"/>
      <c r="P9" s="144"/>
      <c r="Q9" s="144"/>
      <c r="R9" s="145"/>
      <c r="S9" s="124" t="s">
        <v>12</v>
      </c>
      <c r="T9" s="125"/>
      <c r="U9" s="125"/>
      <c r="V9" s="125"/>
      <c r="W9" s="125"/>
      <c r="X9" s="126"/>
      <c r="Y9" s="127" t="s">
        <v>13</v>
      </c>
      <c r="Z9" s="128"/>
      <c r="AA9" s="128"/>
      <c r="AB9" s="128"/>
      <c r="AC9" s="128"/>
      <c r="AD9" s="128"/>
      <c r="AE9" s="129"/>
      <c r="AF9" s="130" t="s">
        <v>14</v>
      </c>
      <c r="AG9" s="128"/>
      <c r="AH9" s="128"/>
      <c r="AI9" s="128"/>
      <c r="AJ9" s="128"/>
      <c r="AK9" s="129"/>
    </row>
    <row r="10" spans="1:37" s="6" customFormat="1" ht="20.45" customHeight="1" thickBot="1">
      <c r="A10" s="135"/>
      <c r="B10" s="138"/>
      <c r="C10" s="140"/>
      <c r="D10" s="143"/>
      <c r="E10" s="79" t="s">
        <v>15</v>
      </c>
      <c r="F10" s="8" t="s">
        <v>16</v>
      </c>
      <c r="G10" s="9" t="s">
        <v>17</v>
      </c>
      <c r="H10" s="9" t="s">
        <v>18</v>
      </c>
      <c r="I10" s="9" t="s">
        <v>19</v>
      </c>
      <c r="J10" s="9" t="s">
        <v>20</v>
      </c>
      <c r="K10" s="10" t="s">
        <v>21</v>
      </c>
      <c r="L10" s="11" t="s">
        <v>22</v>
      </c>
      <c r="M10" s="12" t="s">
        <v>16</v>
      </c>
      <c r="N10" s="9" t="s">
        <v>17</v>
      </c>
      <c r="O10" s="9" t="s">
        <v>18</v>
      </c>
      <c r="P10" s="9" t="s">
        <v>19</v>
      </c>
      <c r="Q10" s="9" t="s">
        <v>20</v>
      </c>
      <c r="R10" s="13" t="s">
        <v>22</v>
      </c>
      <c r="S10" s="12" t="s">
        <v>16</v>
      </c>
      <c r="T10" s="9" t="s">
        <v>17</v>
      </c>
      <c r="U10" s="9" t="s">
        <v>18</v>
      </c>
      <c r="V10" s="9" t="s">
        <v>19</v>
      </c>
      <c r="W10" s="9" t="s">
        <v>21</v>
      </c>
      <c r="X10" s="13" t="s">
        <v>22</v>
      </c>
      <c r="Y10" s="12" t="s">
        <v>16</v>
      </c>
      <c r="Z10" s="9" t="s">
        <v>17</v>
      </c>
      <c r="AA10" s="9" t="s">
        <v>18</v>
      </c>
      <c r="AB10" s="9" t="s">
        <v>19</v>
      </c>
      <c r="AC10" s="9" t="s">
        <v>20</v>
      </c>
      <c r="AD10" s="10" t="s">
        <v>21</v>
      </c>
      <c r="AE10" s="13" t="s">
        <v>22</v>
      </c>
      <c r="AF10" s="12" t="s">
        <v>16</v>
      </c>
      <c r="AG10" s="9" t="s">
        <v>17</v>
      </c>
      <c r="AH10" s="9" t="s">
        <v>18</v>
      </c>
      <c r="AI10" s="9" t="s">
        <v>19</v>
      </c>
      <c r="AJ10" s="9" t="s">
        <v>20</v>
      </c>
      <c r="AK10" s="13" t="s">
        <v>22</v>
      </c>
    </row>
    <row r="11" spans="1:37" s="6" customFormat="1" ht="19.899999999999999" customHeight="1">
      <c r="A11" s="131" t="s">
        <v>23</v>
      </c>
      <c r="B11" s="131"/>
      <c r="C11" s="80">
        <f>SUM(C12:C21)</f>
        <v>27</v>
      </c>
      <c r="D11" s="81"/>
      <c r="E11" s="15">
        <f>SUM(E12:E21)</f>
        <v>450</v>
      </c>
      <c r="F11" s="15">
        <f t="shared" ref="F11:K11" si="0">SUM(F12:F21)</f>
        <v>120</v>
      </c>
      <c r="G11" s="15">
        <f t="shared" si="0"/>
        <v>105</v>
      </c>
      <c r="H11" s="15">
        <f t="shared" si="0"/>
        <v>105</v>
      </c>
      <c r="I11" s="15">
        <f t="shared" si="0"/>
        <v>120</v>
      </c>
      <c r="J11" s="15">
        <f t="shared" si="0"/>
        <v>0</v>
      </c>
      <c r="K11" s="15">
        <f t="shared" si="0"/>
        <v>0</v>
      </c>
      <c r="L11" s="15">
        <f>SUM(L12:L21)</f>
        <v>37</v>
      </c>
      <c r="M11" s="15">
        <f>SUM(M12:M21)</f>
        <v>75</v>
      </c>
      <c r="N11" s="15">
        <f t="shared" ref="N11:AK11" si="1">SUM(N12:N21)</f>
        <v>45</v>
      </c>
      <c r="O11" s="15">
        <f t="shared" si="1"/>
        <v>45</v>
      </c>
      <c r="P11" s="15">
        <f t="shared" si="1"/>
        <v>75</v>
      </c>
      <c r="Q11" s="15">
        <f t="shared" si="1"/>
        <v>0</v>
      </c>
      <c r="R11" s="15">
        <f t="shared" si="1"/>
        <v>21</v>
      </c>
      <c r="S11" s="15">
        <f t="shared" si="1"/>
        <v>30</v>
      </c>
      <c r="T11" s="15">
        <f t="shared" si="1"/>
        <v>30</v>
      </c>
      <c r="U11" s="15">
        <f t="shared" si="1"/>
        <v>30</v>
      </c>
      <c r="V11" s="15">
        <f t="shared" si="1"/>
        <v>45</v>
      </c>
      <c r="W11" s="15">
        <f t="shared" si="1"/>
        <v>0</v>
      </c>
      <c r="X11" s="15">
        <f t="shared" si="1"/>
        <v>10</v>
      </c>
      <c r="Y11" s="15">
        <f t="shared" si="1"/>
        <v>0</v>
      </c>
      <c r="Z11" s="15">
        <f t="shared" si="1"/>
        <v>0</v>
      </c>
      <c r="AA11" s="15">
        <f t="shared" si="1"/>
        <v>0</v>
      </c>
      <c r="AB11" s="15">
        <f t="shared" si="1"/>
        <v>0</v>
      </c>
      <c r="AC11" s="15">
        <f t="shared" si="1"/>
        <v>0</v>
      </c>
      <c r="AD11" s="15">
        <f t="shared" si="1"/>
        <v>0</v>
      </c>
      <c r="AE11" s="15">
        <f t="shared" si="1"/>
        <v>0</v>
      </c>
      <c r="AF11" s="15">
        <f t="shared" si="1"/>
        <v>15</v>
      </c>
      <c r="AG11" s="15">
        <f t="shared" si="1"/>
        <v>30</v>
      </c>
      <c r="AH11" s="15">
        <f t="shared" si="1"/>
        <v>30</v>
      </c>
      <c r="AI11" s="15">
        <f t="shared" si="1"/>
        <v>0</v>
      </c>
      <c r="AJ11" s="15">
        <f t="shared" si="1"/>
        <v>0</v>
      </c>
      <c r="AK11" s="15">
        <f t="shared" si="1"/>
        <v>6</v>
      </c>
    </row>
    <row r="12" spans="1:37" s="6" customFormat="1" ht="19.5" customHeight="1">
      <c r="A12" s="73"/>
      <c r="B12" s="73" t="s">
        <v>24</v>
      </c>
      <c r="C12" s="16">
        <v>3</v>
      </c>
      <c r="D12" s="18" t="s">
        <v>25</v>
      </c>
      <c r="E12" s="91">
        <f>SUM(F12:J12)</f>
        <v>60</v>
      </c>
      <c r="F12" s="91">
        <v>30</v>
      </c>
      <c r="G12" s="34">
        <v>30</v>
      </c>
      <c r="H12" s="35"/>
      <c r="I12" s="35"/>
      <c r="J12" s="35"/>
      <c r="K12" s="36"/>
      <c r="L12" s="99">
        <v>5</v>
      </c>
      <c r="M12" s="91">
        <v>30</v>
      </c>
      <c r="N12" s="91">
        <v>30</v>
      </c>
      <c r="O12" s="91"/>
      <c r="P12" s="91"/>
      <c r="Q12" s="91"/>
      <c r="R12" s="104">
        <v>5</v>
      </c>
      <c r="S12" s="91"/>
      <c r="T12" s="34"/>
      <c r="U12" s="35"/>
      <c r="V12" s="35"/>
      <c r="W12" s="35"/>
      <c r="X12" s="38"/>
      <c r="Y12" s="37"/>
      <c r="Z12" s="35"/>
      <c r="AA12" s="35"/>
      <c r="AB12" s="35"/>
      <c r="AC12" s="35"/>
      <c r="AD12" s="36"/>
      <c r="AE12" s="38"/>
      <c r="AF12" s="37"/>
      <c r="AG12" s="35"/>
      <c r="AH12" s="35"/>
      <c r="AI12" s="35"/>
      <c r="AJ12" s="35"/>
      <c r="AK12" s="38"/>
    </row>
    <row r="13" spans="1:37" s="6" customFormat="1" ht="19.5" customHeight="1">
      <c r="A13" s="74"/>
      <c r="B13" s="74" t="s">
        <v>26</v>
      </c>
      <c r="C13" s="17">
        <f>L13</f>
        <v>4</v>
      </c>
      <c r="D13" s="18" t="s">
        <v>25</v>
      </c>
      <c r="E13" s="91">
        <f>SUM(F13:J13)</f>
        <v>45</v>
      </c>
      <c r="F13" s="91"/>
      <c r="G13" s="39"/>
      <c r="H13" s="40"/>
      <c r="I13" s="40">
        <v>45</v>
      </c>
      <c r="J13" s="40"/>
      <c r="K13" s="17"/>
      <c r="L13" s="99">
        <v>4</v>
      </c>
      <c r="M13" s="91"/>
      <c r="N13" s="91"/>
      <c r="O13" s="91"/>
      <c r="P13" s="91">
        <v>45</v>
      </c>
      <c r="Q13" s="91"/>
      <c r="R13" s="104">
        <v>4</v>
      </c>
      <c r="S13" s="91"/>
      <c r="T13" s="39"/>
      <c r="U13" s="40"/>
      <c r="V13" s="40"/>
      <c r="W13" s="40"/>
      <c r="X13" s="43"/>
      <c r="Y13" s="44"/>
      <c r="Z13" s="45"/>
      <c r="AA13" s="45"/>
      <c r="AB13" s="45"/>
      <c r="AC13" s="45"/>
      <c r="AD13" s="46"/>
      <c r="AE13" s="47"/>
      <c r="AF13" s="39"/>
      <c r="AG13" s="40"/>
      <c r="AH13" s="40"/>
      <c r="AI13" s="40"/>
      <c r="AJ13" s="40"/>
      <c r="AK13" s="42"/>
    </row>
    <row r="14" spans="1:37" s="6" customFormat="1" ht="19.5" customHeight="1">
      <c r="A14" s="74"/>
      <c r="B14" s="74" t="s">
        <v>27</v>
      </c>
      <c r="C14" s="17">
        <v>3</v>
      </c>
      <c r="D14" s="18" t="s">
        <v>25</v>
      </c>
      <c r="E14" s="91">
        <f t="shared" ref="E14" si="2">SUM(F14:J14)</f>
        <v>45</v>
      </c>
      <c r="F14" s="91">
        <v>15</v>
      </c>
      <c r="G14" s="39"/>
      <c r="H14" s="40"/>
      <c r="I14" s="40">
        <v>30</v>
      </c>
      <c r="J14" s="40"/>
      <c r="K14" s="17"/>
      <c r="L14" s="99">
        <v>4</v>
      </c>
      <c r="M14" s="91">
        <v>15</v>
      </c>
      <c r="N14" s="91"/>
      <c r="O14" s="91"/>
      <c r="P14" s="91">
        <v>30</v>
      </c>
      <c r="Q14" s="91"/>
      <c r="R14" s="104">
        <v>4</v>
      </c>
      <c r="S14" s="91"/>
      <c r="T14" s="39"/>
      <c r="U14" s="40"/>
      <c r="V14" s="40"/>
      <c r="W14" s="40"/>
      <c r="X14" s="42"/>
      <c r="Y14" s="41"/>
      <c r="Z14" s="40"/>
      <c r="AA14" s="40"/>
      <c r="AB14" s="40"/>
      <c r="AC14" s="40"/>
      <c r="AD14" s="17"/>
      <c r="AE14" s="42"/>
      <c r="AF14" s="41"/>
      <c r="AG14" s="40"/>
      <c r="AH14" s="40"/>
      <c r="AI14" s="40"/>
      <c r="AJ14" s="40"/>
      <c r="AK14" s="42"/>
    </row>
    <row r="15" spans="1:37" s="6" customFormat="1" ht="19.5" customHeight="1">
      <c r="A15" s="74"/>
      <c r="B15" s="74" t="s">
        <v>28</v>
      </c>
      <c r="C15" s="17">
        <f>L15</f>
        <v>4</v>
      </c>
      <c r="D15" s="18" t="s">
        <v>25</v>
      </c>
      <c r="E15" s="91">
        <f>SUM(F15:J15)</f>
        <v>45</v>
      </c>
      <c r="F15" s="91"/>
      <c r="G15" s="39"/>
      <c r="H15" s="40">
        <v>45</v>
      </c>
      <c r="I15" s="40"/>
      <c r="J15" s="40"/>
      <c r="K15" s="17"/>
      <c r="L15" s="99">
        <v>4</v>
      </c>
      <c r="M15" s="91"/>
      <c r="N15" s="91"/>
      <c r="O15" s="91">
        <v>45</v>
      </c>
      <c r="P15" s="91"/>
      <c r="Q15" s="91"/>
      <c r="R15" s="104">
        <v>4</v>
      </c>
      <c r="S15" s="91"/>
      <c r="T15" s="39"/>
      <c r="U15" s="40"/>
      <c r="V15" s="40"/>
      <c r="W15" s="40"/>
      <c r="X15" s="42"/>
      <c r="Y15" s="41"/>
      <c r="Z15" s="40"/>
      <c r="AA15" s="40"/>
      <c r="AB15" s="40"/>
      <c r="AC15" s="40"/>
      <c r="AD15" s="17"/>
      <c r="AE15" s="42"/>
      <c r="AF15" s="41"/>
      <c r="AG15" s="40"/>
      <c r="AH15" s="40"/>
      <c r="AI15" s="40"/>
      <c r="AJ15" s="40"/>
      <c r="AK15" s="42"/>
    </row>
    <row r="16" spans="1:37" s="6" customFormat="1" ht="19.5" customHeight="1">
      <c r="A16" s="74"/>
      <c r="B16" s="74" t="s">
        <v>29</v>
      </c>
      <c r="C16" s="19">
        <v>2</v>
      </c>
      <c r="D16" s="102" t="s">
        <v>30</v>
      </c>
      <c r="E16" s="91">
        <f t="shared" ref="E16:E21" si="3">SUM(F16:J16)</f>
        <v>30</v>
      </c>
      <c r="F16" s="91"/>
      <c r="G16" s="39">
        <v>30</v>
      </c>
      <c r="H16" s="40"/>
      <c r="I16" s="40"/>
      <c r="J16" s="40"/>
      <c r="K16" s="17"/>
      <c r="L16" s="99">
        <v>2</v>
      </c>
      <c r="M16" s="91"/>
      <c r="N16" s="91"/>
      <c r="O16" s="91"/>
      <c r="P16" s="91"/>
      <c r="Q16" s="91"/>
      <c r="R16" s="104"/>
      <c r="S16" s="91"/>
      <c r="T16" s="39"/>
      <c r="U16" s="40"/>
      <c r="V16" s="40"/>
      <c r="W16" s="40"/>
      <c r="X16" s="42"/>
      <c r="Y16" s="41"/>
      <c r="Z16" s="40"/>
      <c r="AA16" s="40"/>
      <c r="AB16" s="40"/>
      <c r="AC16" s="40"/>
      <c r="AD16" s="17"/>
      <c r="AE16" s="42"/>
      <c r="AF16" s="41"/>
      <c r="AG16" s="40">
        <v>30</v>
      </c>
      <c r="AH16" s="40"/>
      <c r="AI16" s="40"/>
      <c r="AJ16" s="40"/>
      <c r="AK16" s="42">
        <v>2</v>
      </c>
    </row>
    <row r="17" spans="1:37" s="6" customFormat="1" ht="19.5" customHeight="1">
      <c r="A17" s="75"/>
      <c r="B17" s="76" t="s">
        <v>31</v>
      </c>
      <c r="C17" s="20">
        <v>2</v>
      </c>
      <c r="D17" s="92" t="s">
        <v>30</v>
      </c>
      <c r="E17" s="91">
        <f t="shared" si="3"/>
        <v>30</v>
      </c>
      <c r="F17" s="91"/>
      <c r="G17" s="39">
        <v>30</v>
      </c>
      <c r="H17" s="40"/>
      <c r="I17" s="40"/>
      <c r="J17" s="40"/>
      <c r="K17" s="17"/>
      <c r="L17" s="99">
        <v>2</v>
      </c>
      <c r="M17" s="58"/>
      <c r="N17" s="58"/>
      <c r="O17" s="58"/>
      <c r="P17" s="58"/>
      <c r="Q17" s="58"/>
      <c r="R17" s="105"/>
      <c r="S17" s="58"/>
      <c r="T17" s="52">
        <v>30</v>
      </c>
      <c r="U17" s="50"/>
      <c r="V17" s="50"/>
      <c r="W17" s="50"/>
      <c r="X17" s="51">
        <v>2</v>
      </c>
      <c r="Y17" s="49"/>
      <c r="Z17" s="50"/>
      <c r="AA17" s="50"/>
      <c r="AB17" s="50"/>
      <c r="AC17" s="50"/>
      <c r="AD17" s="53"/>
      <c r="AE17" s="51"/>
      <c r="AF17" s="49"/>
      <c r="AG17" s="50"/>
      <c r="AH17" s="50"/>
      <c r="AI17" s="50"/>
      <c r="AJ17" s="50"/>
      <c r="AK17" s="51"/>
    </row>
    <row r="18" spans="1:37" s="6" customFormat="1" ht="19.5" customHeight="1">
      <c r="A18" s="75"/>
      <c r="B18" s="76" t="s">
        <v>32</v>
      </c>
      <c r="C18" s="20">
        <v>2</v>
      </c>
      <c r="D18" s="92" t="s">
        <v>30</v>
      </c>
      <c r="E18" s="91">
        <f t="shared" si="3"/>
        <v>45</v>
      </c>
      <c r="F18" s="91">
        <v>15</v>
      </c>
      <c r="G18" s="39"/>
      <c r="H18" s="40">
        <v>30</v>
      </c>
      <c r="I18" s="40"/>
      <c r="J18" s="40"/>
      <c r="K18" s="17"/>
      <c r="L18" s="99">
        <v>3</v>
      </c>
      <c r="M18" s="58"/>
      <c r="N18" s="58"/>
      <c r="O18" s="58"/>
      <c r="P18" s="58"/>
      <c r="Q18" s="58"/>
      <c r="R18" s="105"/>
      <c r="S18" s="58">
        <v>15</v>
      </c>
      <c r="T18" s="52"/>
      <c r="U18" s="50">
        <v>30</v>
      </c>
      <c r="V18" s="50"/>
      <c r="W18" s="50"/>
      <c r="X18" s="51">
        <v>3</v>
      </c>
      <c r="Y18" s="49"/>
      <c r="Z18" s="50"/>
      <c r="AA18" s="50"/>
      <c r="AB18" s="50"/>
      <c r="AC18" s="50"/>
      <c r="AD18" s="53"/>
      <c r="AE18" s="51"/>
      <c r="AF18" s="49"/>
      <c r="AG18" s="50"/>
      <c r="AH18" s="50"/>
      <c r="AI18" s="50"/>
      <c r="AJ18" s="50"/>
      <c r="AK18" s="51"/>
    </row>
    <row r="19" spans="1:37" s="6" customFormat="1" ht="19.5" customHeight="1">
      <c r="A19" s="75"/>
      <c r="B19" s="77" t="s">
        <v>33</v>
      </c>
      <c r="C19" s="17">
        <v>4</v>
      </c>
      <c r="D19" s="18" t="s">
        <v>25</v>
      </c>
      <c r="E19" s="91">
        <f t="shared" si="3"/>
        <v>60</v>
      </c>
      <c r="F19" s="91">
        <v>15</v>
      </c>
      <c r="G19" s="39"/>
      <c r="H19" s="40"/>
      <c r="I19" s="40">
        <v>45</v>
      </c>
      <c r="J19" s="40"/>
      <c r="K19" s="17"/>
      <c r="L19" s="99">
        <v>5</v>
      </c>
      <c r="M19" s="58"/>
      <c r="N19" s="58"/>
      <c r="O19" s="58"/>
      <c r="P19" s="58"/>
      <c r="Q19" s="58"/>
      <c r="R19" s="105"/>
      <c r="S19" s="58">
        <v>15</v>
      </c>
      <c r="T19" s="52"/>
      <c r="U19" s="50"/>
      <c r="V19" s="50">
        <v>45</v>
      </c>
      <c r="W19" s="50"/>
      <c r="X19" s="51">
        <v>5</v>
      </c>
      <c r="Y19" s="49"/>
      <c r="Z19" s="50"/>
      <c r="AA19" s="50"/>
      <c r="AB19" s="50"/>
      <c r="AC19" s="50"/>
      <c r="AD19" s="53"/>
      <c r="AE19" s="51"/>
      <c r="AF19" s="49"/>
      <c r="AG19" s="50"/>
      <c r="AH19" s="50"/>
      <c r="AI19" s="50"/>
      <c r="AJ19" s="50"/>
      <c r="AK19" s="51"/>
    </row>
    <row r="20" spans="1:37" s="6" customFormat="1" ht="19.5" customHeight="1">
      <c r="A20" s="75"/>
      <c r="B20" s="75" t="s">
        <v>34</v>
      </c>
      <c r="C20" s="21">
        <v>1</v>
      </c>
      <c r="D20" s="18" t="s">
        <v>25</v>
      </c>
      <c r="E20" s="91">
        <f t="shared" si="3"/>
        <v>45</v>
      </c>
      <c r="F20" s="91">
        <v>30</v>
      </c>
      <c r="G20" s="39">
        <v>15</v>
      </c>
      <c r="H20" s="40"/>
      <c r="I20" s="40"/>
      <c r="J20" s="40"/>
      <c r="K20" s="17"/>
      <c r="L20" s="99">
        <v>4</v>
      </c>
      <c r="M20" s="58">
        <v>30</v>
      </c>
      <c r="N20" s="58">
        <v>15</v>
      </c>
      <c r="O20" s="58"/>
      <c r="P20" s="58"/>
      <c r="Q20" s="58"/>
      <c r="R20" s="105">
        <v>4</v>
      </c>
      <c r="S20" s="58"/>
      <c r="T20" s="52"/>
      <c r="U20" s="50"/>
      <c r="V20" s="50"/>
      <c r="W20" s="50"/>
      <c r="X20" s="51"/>
      <c r="Y20" s="52"/>
      <c r="Z20" s="50"/>
      <c r="AA20" s="50"/>
      <c r="AB20" s="50"/>
      <c r="AC20" s="50"/>
      <c r="AD20" s="53"/>
      <c r="AE20" s="51"/>
      <c r="AF20" s="52"/>
      <c r="AG20" s="50"/>
      <c r="AH20" s="50"/>
      <c r="AI20" s="50"/>
      <c r="AJ20" s="50"/>
      <c r="AK20" s="51"/>
    </row>
    <row r="21" spans="1:37" s="6" customFormat="1" ht="19.5" customHeight="1">
      <c r="A21" s="77"/>
      <c r="B21" s="77" t="s">
        <v>35</v>
      </c>
      <c r="C21" s="22">
        <v>2</v>
      </c>
      <c r="D21" s="92" t="s">
        <v>25</v>
      </c>
      <c r="E21" s="91">
        <f t="shared" si="3"/>
        <v>45</v>
      </c>
      <c r="F21" s="91">
        <v>15</v>
      </c>
      <c r="G21" s="82"/>
      <c r="H21" s="83">
        <v>30</v>
      </c>
      <c r="I21" s="83"/>
      <c r="J21" s="84"/>
      <c r="K21" s="84"/>
      <c r="L21" s="99">
        <v>4</v>
      </c>
      <c r="M21" s="57"/>
      <c r="N21" s="57"/>
      <c r="O21" s="58"/>
      <c r="P21" s="58"/>
      <c r="Q21" s="58"/>
      <c r="R21" s="108"/>
      <c r="S21" s="58"/>
      <c r="T21" s="85"/>
      <c r="U21" s="56"/>
      <c r="V21" s="56"/>
      <c r="W21" s="56"/>
      <c r="X21" s="86"/>
      <c r="Y21" s="55"/>
      <c r="Z21" s="56"/>
      <c r="AA21" s="56"/>
      <c r="AB21" s="56"/>
      <c r="AC21" s="56"/>
      <c r="AD21" s="66"/>
      <c r="AE21" s="86"/>
      <c r="AF21" s="85">
        <v>15</v>
      </c>
      <c r="AG21" s="56"/>
      <c r="AH21" s="56">
        <v>30</v>
      </c>
      <c r="AI21" s="56"/>
      <c r="AJ21" s="56"/>
      <c r="AK21" s="86">
        <v>4</v>
      </c>
    </row>
    <row r="22" spans="1:37" s="6" customFormat="1" ht="19.5" customHeight="1">
      <c r="A22" s="132" t="s">
        <v>36</v>
      </c>
      <c r="B22" s="132"/>
      <c r="C22" s="100">
        <f>SUM(C23:C27)</f>
        <v>15</v>
      </c>
      <c r="D22" s="14"/>
      <c r="E22" s="15">
        <f>SUM(E23:E27)</f>
        <v>255</v>
      </c>
      <c r="F22" s="15">
        <f t="shared" ref="F22:K22" si="4">SUM(F23:F27)</f>
        <v>30</v>
      </c>
      <c r="G22" s="101">
        <f t="shared" si="4"/>
        <v>45</v>
      </c>
      <c r="H22" s="15">
        <f t="shared" si="4"/>
        <v>15</v>
      </c>
      <c r="I22" s="15">
        <f t="shared" si="4"/>
        <v>165</v>
      </c>
      <c r="J22" s="15">
        <f t="shared" si="4"/>
        <v>0</v>
      </c>
      <c r="K22" s="103">
        <f t="shared" si="4"/>
        <v>0</v>
      </c>
      <c r="L22" s="15">
        <f>SUM(L23:L27)</f>
        <v>17</v>
      </c>
      <c r="M22" s="109">
        <f>SUM(M23:M27)</f>
        <v>0</v>
      </c>
      <c r="N22" s="109">
        <f t="shared" ref="N22:AK22" si="5">SUM(N23:N27)</f>
        <v>45</v>
      </c>
      <c r="O22" s="109">
        <f t="shared" si="5"/>
        <v>0</v>
      </c>
      <c r="P22" s="109">
        <f t="shared" si="5"/>
        <v>0</v>
      </c>
      <c r="Q22" s="109">
        <f t="shared" si="5"/>
        <v>0</v>
      </c>
      <c r="R22" s="109">
        <f t="shared" si="5"/>
        <v>3</v>
      </c>
      <c r="S22" s="109">
        <f t="shared" si="5"/>
        <v>30</v>
      </c>
      <c r="T22" s="110">
        <f t="shared" si="5"/>
        <v>0</v>
      </c>
      <c r="U22" s="109">
        <f t="shared" si="5"/>
        <v>15</v>
      </c>
      <c r="V22" s="109">
        <f t="shared" si="5"/>
        <v>0</v>
      </c>
      <c r="W22" s="109">
        <f t="shared" si="5"/>
        <v>0</v>
      </c>
      <c r="X22" s="109">
        <f t="shared" si="5"/>
        <v>3</v>
      </c>
      <c r="Y22" s="109">
        <f t="shared" si="5"/>
        <v>0</v>
      </c>
      <c r="Z22" s="109">
        <f t="shared" si="5"/>
        <v>0</v>
      </c>
      <c r="AA22" s="109">
        <f t="shared" si="5"/>
        <v>0</v>
      </c>
      <c r="AB22" s="109">
        <f t="shared" si="5"/>
        <v>45</v>
      </c>
      <c r="AC22" s="109">
        <f t="shared" si="5"/>
        <v>0</v>
      </c>
      <c r="AD22" s="109">
        <f t="shared" si="5"/>
        <v>0</v>
      </c>
      <c r="AE22" s="109">
        <f t="shared" si="5"/>
        <v>3</v>
      </c>
      <c r="AF22" s="109">
        <f t="shared" si="5"/>
        <v>0</v>
      </c>
      <c r="AG22" s="109">
        <f t="shared" si="5"/>
        <v>0</v>
      </c>
      <c r="AH22" s="109">
        <f t="shared" si="5"/>
        <v>0</v>
      </c>
      <c r="AI22" s="109">
        <f t="shared" si="5"/>
        <v>120</v>
      </c>
      <c r="AJ22" s="109">
        <f t="shared" si="5"/>
        <v>0</v>
      </c>
      <c r="AK22" s="109">
        <f t="shared" si="5"/>
        <v>8</v>
      </c>
    </row>
    <row r="23" spans="1:37" s="6" customFormat="1" ht="19.5" customHeight="1">
      <c r="A23" s="78"/>
      <c r="B23" s="78" t="s">
        <v>37</v>
      </c>
      <c r="C23" s="69">
        <v>3</v>
      </c>
      <c r="D23" s="92" t="s">
        <v>30</v>
      </c>
      <c r="E23" s="91">
        <f t="shared" ref="E23:E27" si="6">SUM(F23:J23)</f>
        <v>45</v>
      </c>
      <c r="F23" s="92"/>
      <c r="G23" s="68"/>
      <c r="H23" s="65"/>
      <c r="I23" s="65">
        <v>45</v>
      </c>
      <c r="J23" s="87"/>
      <c r="K23" s="88"/>
      <c r="L23" s="99">
        <v>3</v>
      </c>
      <c r="M23" s="92"/>
      <c r="N23" s="92"/>
      <c r="O23" s="92"/>
      <c r="P23" s="92"/>
      <c r="Q23" s="92"/>
      <c r="R23" s="93"/>
      <c r="S23" s="92"/>
      <c r="T23" s="68"/>
      <c r="U23" s="65"/>
      <c r="V23" s="65"/>
      <c r="W23" s="65"/>
      <c r="X23" s="71"/>
      <c r="Y23" s="70"/>
      <c r="Z23" s="65"/>
      <c r="AA23" s="65"/>
      <c r="AB23" s="65">
        <v>45</v>
      </c>
      <c r="AC23" s="65"/>
      <c r="AD23" s="69"/>
      <c r="AE23" s="71">
        <v>3</v>
      </c>
      <c r="AF23" s="70"/>
      <c r="AG23" s="65"/>
      <c r="AH23" s="65"/>
      <c r="AI23" s="67"/>
      <c r="AJ23" s="67"/>
      <c r="AK23" s="71"/>
    </row>
    <row r="24" spans="1:37" s="6" customFormat="1" ht="19.5" customHeight="1">
      <c r="A24" s="75"/>
      <c r="B24" s="75" t="s">
        <v>38</v>
      </c>
      <c r="C24" s="21">
        <v>4</v>
      </c>
      <c r="D24" s="92" t="s">
        <v>30</v>
      </c>
      <c r="E24" s="91">
        <v>60</v>
      </c>
      <c r="F24" s="92"/>
      <c r="G24" s="59"/>
      <c r="H24" s="48"/>
      <c r="I24" s="48">
        <v>60</v>
      </c>
      <c r="J24" s="50"/>
      <c r="K24" s="53"/>
      <c r="L24" s="99">
        <v>4</v>
      </c>
      <c r="M24" s="92"/>
      <c r="N24" s="92"/>
      <c r="O24" s="92"/>
      <c r="P24" s="92"/>
      <c r="Q24" s="92"/>
      <c r="R24" s="93"/>
      <c r="S24" s="92"/>
      <c r="T24" s="59"/>
      <c r="U24" s="48"/>
      <c r="V24" s="48"/>
      <c r="W24" s="48"/>
      <c r="X24" s="61"/>
      <c r="Y24" s="60"/>
      <c r="Z24" s="48"/>
      <c r="AA24" s="48"/>
      <c r="AB24" s="48"/>
      <c r="AC24" s="48"/>
      <c r="AD24" s="21"/>
      <c r="AE24" s="61"/>
      <c r="AF24" s="60"/>
      <c r="AG24" s="48"/>
      <c r="AH24" s="21"/>
      <c r="AI24" s="92">
        <v>60</v>
      </c>
      <c r="AJ24" s="92"/>
      <c r="AK24" s="119">
        <v>4</v>
      </c>
    </row>
    <row r="25" spans="1:37" s="6" customFormat="1" ht="19.5" customHeight="1">
      <c r="A25" s="75"/>
      <c r="B25" s="75" t="s">
        <v>39</v>
      </c>
      <c r="C25" s="21">
        <v>4</v>
      </c>
      <c r="D25" s="92" t="s">
        <v>30</v>
      </c>
      <c r="E25" s="91">
        <f t="shared" si="6"/>
        <v>60</v>
      </c>
      <c r="F25" s="92"/>
      <c r="G25" s="59"/>
      <c r="H25" s="48"/>
      <c r="I25" s="48">
        <v>60</v>
      </c>
      <c r="J25" s="53"/>
      <c r="K25" s="53"/>
      <c r="L25" s="99">
        <f>SUM(R25,X25,AE25,AK25)</f>
        <v>4</v>
      </c>
      <c r="M25" s="92"/>
      <c r="N25" s="92"/>
      <c r="O25" s="92"/>
      <c r="P25" s="92"/>
      <c r="Q25" s="92"/>
      <c r="R25" s="93"/>
      <c r="S25" s="92"/>
      <c r="T25" s="59"/>
      <c r="U25" s="48"/>
      <c r="V25" s="48"/>
      <c r="W25" s="48"/>
      <c r="X25" s="61"/>
      <c r="Y25" s="59"/>
      <c r="Z25" s="48"/>
      <c r="AA25" s="48"/>
      <c r="AB25" s="48"/>
      <c r="AC25" s="48"/>
      <c r="AD25" s="21"/>
      <c r="AE25" s="61"/>
      <c r="AF25" s="59"/>
      <c r="AG25" s="48"/>
      <c r="AH25" s="21"/>
      <c r="AI25" s="92">
        <v>60</v>
      </c>
      <c r="AJ25" s="92"/>
      <c r="AK25" s="119">
        <v>4</v>
      </c>
    </row>
    <row r="26" spans="1:37" s="6" customFormat="1" ht="19.5" customHeight="1">
      <c r="A26" s="75"/>
      <c r="B26" s="75" t="s">
        <v>40</v>
      </c>
      <c r="C26" s="21">
        <v>1</v>
      </c>
      <c r="D26" s="92" t="s">
        <v>30</v>
      </c>
      <c r="E26" s="91">
        <f t="shared" si="6"/>
        <v>45</v>
      </c>
      <c r="F26" s="92">
        <v>30</v>
      </c>
      <c r="G26" s="59"/>
      <c r="H26" s="48">
        <v>15</v>
      </c>
      <c r="I26" s="48"/>
      <c r="J26" s="53"/>
      <c r="K26" s="53"/>
      <c r="L26" s="99">
        <v>3</v>
      </c>
      <c r="M26" s="64"/>
      <c r="N26" s="64"/>
      <c r="O26" s="64"/>
      <c r="P26" s="64"/>
      <c r="Q26" s="64"/>
      <c r="R26" s="118"/>
      <c r="S26" s="92">
        <v>30</v>
      </c>
      <c r="T26" s="59"/>
      <c r="U26" s="48">
        <v>15</v>
      </c>
      <c r="V26" s="48"/>
      <c r="W26" s="48"/>
      <c r="X26" s="61">
        <v>3</v>
      </c>
      <c r="Y26" s="59"/>
      <c r="Z26" s="48"/>
      <c r="AA26" s="48"/>
      <c r="AB26" s="48"/>
      <c r="AC26" s="48"/>
      <c r="AD26" s="21"/>
      <c r="AE26" s="61"/>
      <c r="AF26" s="59"/>
      <c r="AG26" s="48"/>
      <c r="AH26" s="21"/>
      <c r="AI26" s="92"/>
      <c r="AJ26" s="92"/>
      <c r="AK26" s="119"/>
    </row>
    <row r="27" spans="1:37" s="6" customFormat="1" ht="19.5" customHeight="1">
      <c r="A27" s="77"/>
      <c r="B27" s="77" t="s">
        <v>41</v>
      </c>
      <c r="C27" s="22">
        <v>3</v>
      </c>
      <c r="D27" s="92" t="s">
        <v>30</v>
      </c>
      <c r="E27" s="91">
        <f t="shared" si="6"/>
        <v>45</v>
      </c>
      <c r="F27" s="92"/>
      <c r="G27" s="62">
        <v>45</v>
      </c>
      <c r="H27" s="54"/>
      <c r="I27" s="54"/>
      <c r="J27" s="66"/>
      <c r="K27" s="66"/>
      <c r="L27" s="99">
        <f>SUM(R27,X27,AE27,AK27)</f>
        <v>3</v>
      </c>
      <c r="M27" s="92"/>
      <c r="N27" s="92">
        <v>45</v>
      </c>
      <c r="O27" s="92"/>
      <c r="P27" s="92"/>
      <c r="Q27" s="92"/>
      <c r="R27" s="93">
        <v>3</v>
      </c>
      <c r="S27" s="92"/>
      <c r="T27" s="62"/>
      <c r="U27" s="54"/>
      <c r="V27" s="54"/>
      <c r="W27" s="54"/>
      <c r="X27" s="63"/>
      <c r="Y27" s="62"/>
      <c r="Z27" s="54"/>
      <c r="AA27" s="54"/>
      <c r="AB27" s="54"/>
      <c r="AC27" s="54"/>
      <c r="AD27" s="22"/>
      <c r="AE27" s="63"/>
      <c r="AF27" s="62"/>
      <c r="AG27" s="54"/>
      <c r="AH27" s="54"/>
      <c r="AI27" s="67"/>
      <c r="AJ27" s="67"/>
      <c r="AK27" s="63"/>
    </row>
    <row r="28" spans="1:37" s="6" customFormat="1" ht="19.5" customHeight="1">
      <c r="A28" s="132" t="s">
        <v>42</v>
      </c>
      <c r="B28" s="132"/>
      <c r="C28" s="23">
        <f>C29+C30+C31+C36</f>
        <v>52</v>
      </c>
      <c r="D28" s="14"/>
      <c r="E28" s="15">
        <f>SUM(E29:E30)</f>
        <v>60</v>
      </c>
      <c r="F28" s="15">
        <f t="shared" ref="F28:K28" si="7">SUM(F29:F30)</f>
        <v>0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60</v>
      </c>
      <c r="K28" s="15">
        <f t="shared" si="7"/>
        <v>480</v>
      </c>
      <c r="L28" s="15">
        <f>SUM(L29:L30,L36,L42,L31)</f>
        <v>56</v>
      </c>
      <c r="M28" s="109">
        <f>SUM(M29:M30)</f>
        <v>0</v>
      </c>
      <c r="N28" s="109">
        <f t="shared" ref="N28:AK28" si="8">SUM(N29:N30)</f>
        <v>0</v>
      </c>
      <c r="O28" s="109">
        <f t="shared" si="8"/>
        <v>0</v>
      </c>
      <c r="P28" s="109">
        <f t="shared" si="8"/>
        <v>0</v>
      </c>
      <c r="Q28" s="109">
        <f t="shared" si="8"/>
        <v>0</v>
      </c>
      <c r="R28" s="109">
        <f t="shared" si="8"/>
        <v>0</v>
      </c>
      <c r="S28" s="109">
        <f t="shared" si="8"/>
        <v>0</v>
      </c>
      <c r="T28" s="109">
        <f t="shared" si="8"/>
        <v>0</v>
      </c>
      <c r="U28" s="109">
        <f t="shared" si="8"/>
        <v>0</v>
      </c>
      <c r="V28" s="109">
        <f t="shared" si="8"/>
        <v>0</v>
      </c>
      <c r="W28" s="109">
        <f t="shared" si="8"/>
        <v>240</v>
      </c>
      <c r="X28" s="109">
        <f t="shared" si="8"/>
        <v>9</v>
      </c>
      <c r="Y28" s="109">
        <f t="shared" si="8"/>
        <v>0</v>
      </c>
      <c r="Z28" s="109">
        <f t="shared" si="8"/>
        <v>0</v>
      </c>
      <c r="AA28" s="109">
        <f t="shared" si="8"/>
        <v>0</v>
      </c>
      <c r="AB28" s="109">
        <f t="shared" si="8"/>
        <v>0</v>
      </c>
      <c r="AC28" s="109">
        <f t="shared" si="8"/>
        <v>30</v>
      </c>
      <c r="AD28" s="109">
        <f t="shared" si="8"/>
        <v>240</v>
      </c>
      <c r="AE28" s="109">
        <f t="shared" si="8"/>
        <v>19</v>
      </c>
      <c r="AF28" s="109">
        <f t="shared" si="8"/>
        <v>0</v>
      </c>
      <c r="AG28" s="109">
        <f t="shared" si="8"/>
        <v>0</v>
      </c>
      <c r="AH28" s="109">
        <f t="shared" si="8"/>
        <v>0</v>
      </c>
      <c r="AI28" s="109">
        <f t="shared" si="8"/>
        <v>0</v>
      </c>
      <c r="AJ28" s="109">
        <f t="shared" si="8"/>
        <v>30</v>
      </c>
      <c r="AK28" s="109">
        <f t="shared" si="8"/>
        <v>10</v>
      </c>
    </row>
    <row r="29" spans="1:37" s="6" customFormat="1" ht="19.5" customHeight="1">
      <c r="A29" s="89"/>
      <c r="B29" s="90" t="s">
        <v>43</v>
      </c>
      <c r="C29" s="112">
        <v>20</v>
      </c>
      <c r="D29" s="18" t="s">
        <v>25</v>
      </c>
      <c r="E29" s="91">
        <v>60</v>
      </c>
      <c r="F29" s="92"/>
      <c r="G29" s="92"/>
      <c r="H29" s="92"/>
      <c r="I29" s="92"/>
      <c r="J29" s="92">
        <v>60</v>
      </c>
      <c r="K29" s="92"/>
      <c r="L29" s="106">
        <v>20</v>
      </c>
      <c r="M29" s="92"/>
      <c r="N29" s="92"/>
      <c r="O29" s="92"/>
      <c r="P29" s="92"/>
      <c r="Q29" s="92"/>
      <c r="R29" s="93"/>
      <c r="S29" s="92"/>
      <c r="T29" s="92"/>
      <c r="U29" s="92"/>
      <c r="V29" s="92"/>
      <c r="W29" s="92"/>
      <c r="X29" s="93"/>
      <c r="Y29" s="92"/>
      <c r="Z29" s="92"/>
      <c r="AA29" s="92"/>
      <c r="AB29" s="92"/>
      <c r="AC29" s="92">
        <v>30</v>
      </c>
      <c r="AD29" s="92"/>
      <c r="AE29" s="93">
        <v>10</v>
      </c>
      <c r="AF29" s="92"/>
      <c r="AG29" s="92"/>
      <c r="AH29" s="92"/>
      <c r="AI29" s="92"/>
      <c r="AJ29" s="92">
        <v>30</v>
      </c>
      <c r="AK29" s="93">
        <v>10</v>
      </c>
    </row>
    <row r="30" spans="1:37" s="6" customFormat="1" ht="19.5" customHeight="1">
      <c r="A30" s="89"/>
      <c r="B30" s="90" t="s">
        <v>44</v>
      </c>
      <c r="C30" s="112">
        <v>18</v>
      </c>
      <c r="D30" s="92" t="s">
        <v>30</v>
      </c>
      <c r="E30" s="91"/>
      <c r="F30" s="92"/>
      <c r="G30" s="92"/>
      <c r="H30" s="92"/>
      <c r="I30" s="92"/>
      <c r="J30" s="92"/>
      <c r="K30" s="94">
        <v>480</v>
      </c>
      <c r="L30" s="106">
        <v>18</v>
      </c>
      <c r="M30" s="92"/>
      <c r="N30" s="92"/>
      <c r="O30" s="92"/>
      <c r="P30" s="92"/>
      <c r="Q30" s="92"/>
      <c r="R30" s="93"/>
      <c r="S30" s="92"/>
      <c r="T30" s="92"/>
      <c r="U30" s="92"/>
      <c r="V30" s="92"/>
      <c r="W30" s="92">
        <v>240</v>
      </c>
      <c r="X30" s="93">
        <v>9</v>
      </c>
      <c r="Y30" s="92"/>
      <c r="Z30" s="92"/>
      <c r="AA30" s="92"/>
      <c r="AB30" s="92"/>
      <c r="AC30" s="92"/>
      <c r="AD30" s="92">
        <v>240</v>
      </c>
      <c r="AE30" s="93">
        <v>9</v>
      </c>
      <c r="AF30" s="92"/>
      <c r="AG30" s="92"/>
      <c r="AH30" s="92"/>
      <c r="AI30" s="92"/>
      <c r="AJ30" s="92"/>
      <c r="AK30" s="93"/>
    </row>
    <row r="31" spans="1:37" s="6" customFormat="1" ht="36.6" customHeight="1">
      <c r="A31" s="121" t="s">
        <v>45</v>
      </c>
      <c r="B31" s="121"/>
      <c r="C31" s="95">
        <v>6</v>
      </c>
      <c r="D31" s="95" t="s">
        <v>30</v>
      </c>
      <c r="E31" s="95">
        <f>SUM(F31:J31)</f>
        <v>60</v>
      </c>
      <c r="F31" s="95">
        <f>SUM(M31,S31,Y31,AF31)</f>
        <v>0</v>
      </c>
      <c r="G31" s="95">
        <f>SUM(N31,T31,Z31,AG31)</f>
        <v>0</v>
      </c>
      <c r="H31" s="95">
        <v>60</v>
      </c>
      <c r="I31" s="95">
        <f>SUM(P31,V31,AB31,AI31)</f>
        <v>0</v>
      </c>
      <c r="J31" s="96">
        <f>SUM(Q31,W31,AC31,AJ31)</f>
        <v>0</v>
      </c>
      <c r="K31" s="96"/>
      <c r="L31" s="107">
        <f>SUM(R31,X31,AE31,AK31)</f>
        <v>6</v>
      </c>
      <c r="M31" s="111">
        <v>0</v>
      </c>
      <c r="N31" s="111">
        <v>0</v>
      </c>
      <c r="O31" s="111">
        <v>20</v>
      </c>
      <c r="P31" s="111">
        <v>0</v>
      </c>
      <c r="Q31" s="111">
        <v>0</v>
      </c>
      <c r="R31" s="111">
        <v>2</v>
      </c>
      <c r="S31" s="111">
        <v>0</v>
      </c>
      <c r="T31" s="111">
        <v>0</v>
      </c>
      <c r="U31" s="111">
        <v>20</v>
      </c>
      <c r="V31" s="111">
        <v>0</v>
      </c>
      <c r="W31" s="111">
        <v>0</v>
      </c>
      <c r="X31" s="111">
        <v>2</v>
      </c>
      <c r="Y31" s="111">
        <v>0</v>
      </c>
      <c r="Z31" s="111">
        <v>0</v>
      </c>
      <c r="AA31" s="111">
        <v>20</v>
      </c>
      <c r="AB31" s="111">
        <v>0</v>
      </c>
      <c r="AC31" s="111">
        <v>0</v>
      </c>
      <c r="AD31" s="111">
        <v>0</v>
      </c>
      <c r="AE31" s="111">
        <v>2</v>
      </c>
      <c r="AF31" s="111">
        <v>0</v>
      </c>
      <c r="AG31" s="111">
        <v>0</v>
      </c>
      <c r="AH31" s="111">
        <v>0</v>
      </c>
      <c r="AI31" s="111">
        <v>0</v>
      </c>
      <c r="AJ31" s="111">
        <v>0</v>
      </c>
      <c r="AK31" s="111">
        <v>0</v>
      </c>
    </row>
    <row r="32" spans="1:37" s="6" customFormat="1" ht="19.5" customHeight="1">
      <c r="A32" s="89"/>
      <c r="B32" s="97" t="s">
        <v>46</v>
      </c>
      <c r="C32" s="120">
        <v>2</v>
      </c>
      <c r="D32" s="92" t="s">
        <v>30</v>
      </c>
      <c r="E32" s="92"/>
      <c r="F32" s="64"/>
      <c r="G32" s="92"/>
      <c r="H32" s="72">
        <v>20</v>
      </c>
      <c r="I32" s="92"/>
      <c r="J32" s="92"/>
      <c r="K32" s="92"/>
      <c r="L32" s="98">
        <v>2</v>
      </c>
      <c r="M32" s="72"/>
      <c r="N32" s="92"/>
      <c r="O32" s="72">
        <v>20</v>
      </c>
      <c r="P32" s="92"/>
      <c r="Q32" s="92"/>
      <c r="R32" s="98">
        <v>2</v>
      </c>
      <c r="S32" s="72"/>
      <c r="T32" s="92"/>
      <c r="U32" s="72">
        <v>20</v>
      </c>
      <c r="V32" s="92"/>
      <c r="W32" s="92"/>
      <c r="X32" s="98">
        <v>2</v>
      </c>
      <c r="Y32" s="72"/>
      <c r="Z32" s="92"/>
      <c r="AA32" s="72">
        <v>20</v>
      </c>
      <c r="AB32" s="92"/>
      <c r="AC32" s="92"/>
      <c r="AD32" s="92"/>
      <c r="AE32" s="98">
        <v>2</v>
      </c>
      <c r="AF32" s="72"/>
      <c r="AG32" s="92"/>
      <c r="AH32" s="92"/>
      <c r="AI32" s="92"/>
      <c r="AJ32" s="92"/>
      <c r="AK32" s="98"/>
    </row>
    <row r="33" spans="1:37" s="6" customFormat="1" ht="19.5" customHeight="1">
      <c r="A33" s="89"/>
      <c r="B33" s="97" t="s">
        <v>47</v>
      </c>
      <c r="C33" s="120">
        <v>2</v>
      </c>
      <c r="D33" s="92" t="s">
        <v>30</v>
      </c>
      <c r="E33" s="92"/>
      <c r="F33" s="64"/>
      <c r="G33" s="92"/>
      <c r="H33" s="72">
        <v>20</v>
      </c>
      <c r="I33" s="92"/>
      <c r="J33" s="92"/>
      <c r="K33" s="92"/>
      <c r="L33" s="98">
        <v>2</v>
      </c>
      <c r="M33" s="72"/>
      <c r="N33" s="92"/>
      <c r="O33" s="72">
        <v>20</v>
      </c>
      <c r="P33" s="92"/>
      <c r="Q33" s="92"/>
      <c r="R33" s="98">
        <v>2</v>
      </c>
      <c r="S33" s="72"/>
      <c r="T33" s="92"/>
      <c r="U33" s="72">
        <v>20</v>
      </c>
      <c r="V33" s="92"/>
      <c r="W33" s="92"/>
      <c r="X33" s="98">
        <v>2</v>
      </c>
      <c r="Y33" s="72"/>
      <c r="Z33" s="92"/>
      <c r="AA33" s="72">
        <v>20</v>
      </c>
      <c r="AB33" s="92"/>
      <c r="AC33" s="92"/>
      <c r="AD33" s="92"/>
      <c r="AE33" s="98">
        <v>2</v>
      </c>
      <c r="AF33" s="72"/>
      <c r="AG33" s="92"/>
      <c r="AH33" s="92"/>
      <c r="AI33" s="92"/>
      <c r="AJ33" s="92"/>
      <c r="AK33" s="98"/>
    </row>
    <row r="34" spans="1:37" s="6" customFormat="1" ht="19.5" customHeight="1">
      <c r="A34" s="89"/>
      <c r="B34" s="97" t="s">
        <v>48</v>
      </c>
      <c r="C34" s="120">
        <v>2</v>
      </c>
      <c r="D34" s="92" t="s">
        <v>30</v>
      </c>
      <c r="E34" s="92"/>
      <c r="F34" s="64"/>
      <c r="G34" s="92"/>
      <c r="H34" s="72">
        <v>20</v>
      </c>
      <c r="I34" s="92"/>
      <c r="J34" s="92"/>
      <c r="K34" s="92"/>
      <c r="L34" s="98">
        <v>2</v>
      </c>
      <c r="M34" s="72"/>
      <c r="N34" s="92"/>
      <c r="O34" s="72">
        <v>20</v>
      </c>
      <c r="P34" s="92"/>
      <c r="Q34" s="92"/>
      <c r="R34" s="98">
        <v>2</v>
      </c>
      <c r="S34" s="72"/>
      <c r="T34" s="92"/>
      <c r="U34" s="72">
        <v>20</v>
      </c>
      <c r="V34" s="92"/>
      <c r="W34" s="92"/>
      <c r="X34" s="98">
        <v>2</v>
      </c>
      <c r="Y34" s="72"/>
      <c r="Z34" s="92"/>
      <c r="AA34" s="72">
        <v>20</v>
      </c>
      <c r="AB34" s="92"/>
      <c r="AC34" s="92"/>
      <c r="AD34" s="92"/>
      <c r="AE34" s="98">
        <v>2</v>
      </c>
      <c r="AF34" s="72"/>
      <c r="AG34" s="92"/>
      <c r="AH34" s="92"/>
      <c r="AI34" s="92"/>
      <c r="AJ34" s="92"/>
      <c r="AK34" s="98"/>
    </row>
    <row r="35" spans="1:37" s="6" customFormat="1" ht="19.5" customHeight="1">
      <c r="A35" s="89"/>
      <c r="B35" s="97" t="s">
        <v>49</v>
      </c>
      <c r="C35" s="120">
        <v>2</v>
      </c>
      <c r="D35" s="92" t="s">
        <v>30</v>
      </c>
      <c r="E35" s="92"/>
      <c r="F35" s="64"/>
      <c r="G35" s="92"/>
      <c r="H35" s="72">
        <v>20</v>
      </c>
      <c r="I35" s="92"/>
      <c r="J35" s="92"/>
      <c r="K35" s="92"/>
      <c r="L35" s="98">
        <v>2</v>
      </c>
      <c r="M35" s="72"/>
      <c r="N35" s="92"/>
      <c r="O35" s="72">
        <v>20</v>
      </c>
      <c r="P35" s="92"/>
      <c r="Q35" s="92"/>
      <c r="R35" s="98">
        <v>2</v>
      </c>
      <c r="S35" s="72"/>
      <c r="T35" s="92"/>
      <c r="U35" s="72">
        <v>20</v>
      </c>
      <c r="V35" s="92"/>
      <c r="W35" s="92"/>
      <c r="X35" s="98">
        <v>2</v>
      </c>
      <c r="Y35" s="72"/>
      <c r="Z35" s="92"/>
      <c r="AA35" s="72">
        <v>20</v>
      </c>
      <c r="AB35" s="92"/>
      <c r="AC35" s="92"/>
      <c r="AD35" s="92"/>
      <c r="AE35" s="98">
        <v>2</v>
      </c>
      <c r="AF35" s="72"/>
      <c r="AG35" s="92"/>
      <c r="AH35" s="92"/>
      <c r="AI35" s="92"/>
      <c r="AJ35" s="92"/>
      <c r="AK35" s="98"/>
    </row>
    <row r="36" spans="1:37" s="6" customFormat="1" ht="37.9" customHeight="1">
      <c r="A36" s="121" t="s">
        <v>50</v>
      </c>
      <c r="B36" s="121"/>
      <c r="C36" s="95">
        <v>8</v>
      </c>
      <c r="D36" s="95" t="s">
        <v>30</v>
      </c>
      <c r="E36" s="95">
        <f>SUM(F36:J36)</f>
        <v>80</v>
      </c>
      <c r="F36" s="95">
        <f>SUM(M36,S36,Y36,AF36)</f>
        <v>0</v>
      </c>
      <c r="G36" s="95">
        <f>SUM(N36,T36,Z36,AG36)</f>
        <v>0</v>
      </c>
      <c r="H36" s="95">
        <v>80</v>
      </c>
      <c r="I36" s="95">
        <f>SUM(P36,V36,AB36,AI36)</f>
        <v>0</v>
      </c>
      <c r="J36" s="96">
        <f>SUM(Q36,W36,AC36,AJ36)</f>
        <v>0</v>
      </c>
      <c r="K36" s="96"/>
      <c r="L36" s="107">
        <f>SUM(R36,X36,AE36,AK36)</f>
        <v>8</v>
      </c>
      <c r="M36" s="111">
        <v>0</v>
      </c>
      <c r="N36" s="111">
        <v>0</v>
      </c>
      <c r="O36" s="111">
        <v>20</v>
      </c>
      <c r="P36" s="111">
        <v>0</v>
      </c>
      <c r="Q36" s="111">
        <v>0</v>
      </c>
      <c r="R36" s="111">
        <v>2</v>
      </c>
      <c r="S36" s="111">
        <v>0</v>
      </c>
      <c r="T36" s="111">
        <v>0</v>
      </c>
      <c r="U36" s="111">
        <v>20</v>
      </c>
      <c r="V36" s="111">
        <v>0</v>
      </c>
      <c r="W36" s="111">
        <v>0</v>
      </c>
      <c r="X36" s="111">
        <v>2</v>
      </c>
      <c r="Y36" s="111">
        <v>0</v>
      </c>
      <c r="Z36" s="111">
        <v>0</v>
      </c>
      <c r="AA36" s="111">
        <v>20</v>
      </c>
      <c r="AB36" s="111">
        <v>0</v>
      </c>
      <c r="AC36" s="111">
        <v>0</v>
      </c>
      <c r="AD36" s="111">
        <v>0</v>
      </c>
      <c r="AE36" s="111">
        <v>2</v>
      </c>
      <c r="AF36" s="111">
        <v>0</v>
      </c>
      <c r="AG36" s="111">
        <v>0</v>
      </c>
      <c r="AH36" s="111">
        <v>20</v>
      </c>
      <c r="AI36" s="111">
        <v>0</v>
      </c>
      <c r="AJ36" s="111">
        <v>0</v>
      </c>
      <c r="AK36" s="111">
        <v>2</v>
      </c>
    </row>
    <row r="37" spans="1:37" s="6" customFormat="1" ht="19.5" customHeight="1">
      <c r="A37" s="89"/>
      <c r="B37" s="97" t="s">
        <v>51</v>
      </c>
      <c r="C37" s="120">
        <v>2</v>
      </c>
      <c r="D37" s="92" t="s">
        <v>30</v>
      </c>
      <c r="E37" s="92"/>
      <c r="F37" s="72"/>
      <c r="G37" s="92"/>
      <c r="H37" s="72">
        <v>20</v>
      </c>
      <c r="I37" s="92"/>
      <c r="J37" s="92"/>
      <c r="K37" s="92"/>
      <c r="L37" s="98">
        <v>2</v>
      </c>
      <c r="M37" s="72"/>
      <c r="N37" s="92"/>
      <c r="O37" s="72">
        <v>20</v>
      </c>
      <c r="P37" s="92"/>
      <c r="Q37" s="92"/>
      <c r="R37" s="98">
        <v>2</v>
      </c>
      <c r="S37" s="72"/>
      <c r="T37" s="92"/>
      <c r="U37" s="72">
        <v>20</v>
      </c>
      <c r="V37" s="92"/>
      <c r="W37" s="92"/>
      <c r="X37" s="98">
        <v>2</v>
      </c>
      <c r="Y37" s="72"/>
      <c r="Z37" s="92"/>
      <c r="AA37" s="72">
        <v>20</v>
      </c>
      <c r="AB37" s="92"/>
      <c r="AC37" s="92"/>
      <c r="AD37" s="92"/>
      <c r="AE37" s="98">
        <v>2</v>
      </c>
      <c r="AF37" s="72"/>
      <c r="AG37" s="92"/>
      <c r="AH37" s="112">
        <v>20</v>
      </c>
      <c r="AI37" s="92"/>
      <c r="AJ37" s="92"/>
      <c r="AK37" s="98">
        <v>2</v>
      </c>
    </row>
    <row r="38" spans="1:37" s="6" customFormat="1" ht="19.5" customHeight="1">
      <c r="A38" s="89"/>
      <c r="B38" s="97" t="s">
        <v>52</v>
      </c>
      <c r="C38" s="120">
        <v>2</v>
      </c>
      <c r="D38" s="92" t="s">
        <v>30</v>
      </c>
      <c r="E38" s="92"/>
      <c r="F38" s="72"/>
      <c r="G38" s="92"/>
      <c r="H38" s="72">
        <v>20</v>
      </c>
      <c r="I38" s="92"/>
      <c r="J38" s="92"/>
      <c r="K38" s="92"/>
      <c r="L38" s="98">
        <v>2</v>
      </c>
      <c r="M38" s="72"/>
      <c r="N38" s="92"/>
      <c r="O38" s="72">
        <v>20</v>
      </c>
      <c r="P38" s="92"/>
      <c r="Q38" s="92"/>
      <c r="R38" s="98">
        <v>2</v>
      </c>
      <c r="S38" s="72"/>
      <c r="T38" s="92"/>
      <c r="U38" s="72">
        <v>20</v>
      </c>
      <c r="V38" s="92"/>
      <c r="W38" s="92"/>
      <c r="X38" s="98">
        <v>2</v>
      </c>
      <c r="Y38" s="72"/>
      <c r="Z38" s="92"/>
      <c r="AA38" s="72">
        <v>20</v>
      </c>
      <c r="AB38" s="92"/>
      <c r="AC38" s="92"/>
      <c r="AD38" s="92"/>
      <c r="AE38" s="98">
        <v>2</v>
      </c>
      <c r="AF38" s="72"/>
      <c r="AG38" s="92"/>
      <c r="AH38" s="112">
        <v>20</v>
      </c>
      <c r="AI38" s="92"/>
      <c r="AJ38" s="92"/>
      <c r="AK38" s="98">
        <v>2</v>
      </c>
    </row>
    <row r="39" spans="1:37" s="6" customFormat="1" ht="19.5" customHeight="1">
      <c r="A39" s="89"/>
      <c r="B39" s="97" t="s">
        <v>53</v>
      </c>
      <c r="C39" s="120">
        <v>2</v>
      </c>
      <c r="D39" s="92" t="s">
        <v>30</v>
      </c>
      <c r="E39" s="92"/>
      <c r="F39" s="72"/>
      <c r="G39" s="92"/>
      <c r="H39" s="72">
        <v>20</v>
      </c>
      <c r="I39" s="92"/>
      <c r="J39" s="92"/>
      <c r="K39" s="92"/>
      <c r="L39" s="98">
        <v>2</v>
      </c>
      <c r="M39" s="72"/>
      <c r="N39" s="92"/>
      <c r="O39" s="72">
        <v>20</v>
      </c>
      <c r="P39" s="92"/>
      <c r="Q39" s="92"/>
      <c r="R39" s="98">
        <v>2</v>
      </c>
      <c r="S39" s="72"/>
      <c r="T39" s="92"/>
      <c r="U39" s="72">
        <v>20</v>
      </c>
      <c r="V39" s="92"/>
      <c r="W39" s="92"/>
      <c r="X39" s="98">
        <v>2</v>
      </c>
      <c r="Y39" s="72"/>
      <c r="Z39" s="92"/>
      <c r="AA39" s="72">
        <v>20</v>
      </c>
      <c r="AB39" s="92"/>
      <c r="AC39" s="92"/>
      <c r="AD39" s="92"/>
      <c r="AE39" s="98">
        <v>2</v>
      </c>
      <c r="AF39" s="72"/>
      <c r="AG39" s="92"/>
      <c r="AH39" s="112">
        <v>20</v>
      </c>
      <c r="AI39" s="92"/>
      <c r="AJ39" s="92"/>
      <c r="AK39" s="98">
        <v>2</v>
      </c>
    </row>
    <row r="40" spans="1:37" s="6" customFormat="1" ht="19.5" customHeight="1">
      <c r="A40" s="89"/>
      <c r="B40" s="97" t="s">
        <v>54</v>
      </c>
      <c r="C40" s="120">
        <v>2</v>
      </c>
      <c r="D40" s="92" t="s">
        <v>30</v>
      </c>
      <c r="E40" s="92"/>
      <c r="F40" s="72"/>
      <c r="G40" s="92"/>
      <c r="H40" s="72">
        <v>20</v>
      </c>
      <c r="I40" s="92"/>
      <c r="J40" s="92"/>
      <c r="K40" s="92"/>
      <c r="L40" s="98">
        <v>2</v>
      </c>
      <c r="M40" s="72"/>
      <c r="N40" s="92"/>
      <c r="O40" s="72">
        <v>20</v>
      </c>
      <c r="P40" s="92"/>
      <c r="Q40" s="92"/>
      <c r="R40" s="98">
        <v>2</v>
      </c>
      <c r="S40" s="72"/>
      <c r="T40" s="92"/>
      <c r="U40" s="72">
        <v>20</v>
      </c>
      <c r="V40" s="92"/>
      <c r="W40" s="92"/>
      <c r="X40" s="98">
        <v>2</v>
      </c>
      <c r="Y40" s="72"/>
      <c r="Z40" s="92"/>
      <c r="AA40" s="72">
        <v>20</v>
      </c>
      <c r="AB40" s="92"/>
      <c r="AC40" s="92"/>
      <c r="AD40" s="92"/>
      <c r="AE40" s="98">
        <v>2</v>
      </c>
      <c r="AF40" s="72"/>
      <c r="AG40" s="92"/>
      <c r="AH40" s="112">
        <v>20</v>
      </c>
      <c r="AI40" s="92"/>
      <c r="AJ40" s="92"/>
      <c r="AK40" s="98">
        <v>2</v>
      </c>
    </row>
    <row r="41" spans="1:37" s="6" customFormat="1" ht="19.5" customHeight="1">
      <c r="A41" s="89"/>
      <c r="B41" s="97" t="s">
        <v>55</v>
      </c>
      <c r="C41" s="120">
        <v>2</v>
      </c>
      <c r="D41" s="92" t="s">
        <v>30</v>
      </c>
      <c r="E41" s="92"/>
      <c r="F41" s="72"/>
      <c r="G41" s="92"/>
      <c r="H41" s="72">
        <v>20</v>
      </c>
      <c r="I41" s="92"/>
      <c r="J41" s="92"/>
      <c r="K41" s="92"/>
      <c r="L41" s="98">
        <v>2</v>
      </c>
      <c r="M41" s="72"/>
      <c r="N41" s="92"/>
      <c r="O41" s="72">
        <v>20</v>
      </c>
      <c r="P41" s="92"/>
      <c r="Q41" s="92"/>
      <c r="R41" s="98">
        <v>2</v>
      </c>
      <c r="S41" s="72"/>
      <c r="T41" s="92"/>
      <c r="U41" s="72">
        <v>20</v>
      </c>
      <c r="V41" s="92"/>
      <c r="W41" s="92"/>
      <c r="X41" s="98">
        <v>2</v>
      </c>
      <c r="Y41" s="72"/>
      <c r="Z41" s="92"/>
      <c r="AA41" s="72">
        <v>20</v>
      </c>
      <c r="AB41" s="92"/>
      <c r="AC41" s="92"/>
      <c r="AD41" s="92"/>
      <c r="AE41" s="98">
        <v>2</v>
      </c>
      <c r="AF41" s="72"/>
      <c r="AG41" s="92"/>
      <c r="AH41" s="112">
        <v>20</v>
      </c>
      <c r="AI41" s="92"/>
      <c r="AJ41" s="92"/>
      <c r="AK41" s="98">
        <v>2</v>
      </c>
    </row>
    <row r="42" spans="1:37" s="6" customFormat="1" ht="37.15" customHeight="1">
      <c r="A42" s="121" t="s">
        <v>56</v>
      </c>
      <c r="B42" s="121"/>
      <c r="C42" s="95"/>
      <c r="D42" s="95" t="s">
        <v>30</v>
      </c>
      <c r="E42" s="95">
        <f>SUM(F42:J42)</f>
        <v>40</v>
      </c>
      <c r="F42" s="95">
        <v>40</v>
      </c>
      <c r="G42" s="95">
        <f>SUM(N42,T42,Z42,AG42)</f>
        <v>0</v>
      </c>
      <c r="H42" s="95">
        <f>SUM(O42,U42,AA42,AH42)</f>
        <v>0</v>
      </c>
      <c r="I42" s="95">
        <f>SUM(P42,V42,AB42,AI42)</f>
        <v>0</v>
      </c>
      <c r="J42" s="96">
        <f>SUM(Q42,W42,AC42,AJ42)</f>
        <v>0</v>
      </c>
      <c r="K42" s="96"/>
      <c r="L42" s="107">
        <f>SUM(R42,X42,AE42,AK42)</f>
        <v>4</v>
      </c>
      <c r="M42" s="111">
        <v>20</v>
      </c>
      <c r="N42" s="111">
        <v>0</v>
      </c>
      <c r="O42" s="111">
        <v>0</v>
      </c>
      <c r="P42" s="111">
        <v>0</v>
      </c>
      <c r="Q42" s="111">
        <v>0</v>
      </c>
      <c r="R42" s="111">
        <v>2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20</v>
      </c>
      <c r="Z42" s="111">
        <v>0</v>
      </c>
      <c r="AA42" s="111">
        <v>0</v>
      </c>
      <c r="AB42" s="111">
        <v>0</v>
      </c>
      <c r="AC42" s="111">
        <v>0</v>
      </c>
      <c r="AD42" s="111">
        <v>0</v>
      </c>
      <c r="AE42" s="111">
        <v>2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</row>
    <row r="43" spans="1:37" s="6" customFormat="1" ht="19.5" customHeight="1">
      <c r="A43" s="89"/>
      <c r="B43" s="97" t="s">
        <v>57</v>
      </c>
      <c r="C43" s="120"/>
      <c r="D43" s="92" t="s">
        <v>30</v>
      </c>
      <c r="E43" s="92"/>
      <c r="F43" s="72">
        <v>20</v>
      </c>
      <c r="G43" s="92"/>
      <c r="H43" s="92"/>
      <c r="I43" s="92"/>
      <c r="J43" s="92"/>
      <c r="K43" s="92"/>
      <c r="L43" s="98">
        <v>2</v>
      </c>
      <c r="M43" s="72">
        <v>20</v>
      </c>
      <c r="N43" s="92"/>
      <c r="O43" s="92"/>
      <c r="P43" s="92"/>
      <c r="Q43" s="92"/>
      <c r="R43" s="98">
        <v>2</v>
      </c>
      <c r="S43" s="72"/>
      <c r="T43" s="92"/>
      <c r="U43" s="92"/>
      <c r="V43" s="92"/>
      <c r="W43" s="92"/>
      <c r="X43" s="98"/>
      <c r="Y43" s="72">
        <v>20</v>
      </c>
      <c r="Z43" s="92"/>
      <c r="AA43" s="92"/>
      <c r="AB43" s="92"/>
      <c r="AC43" s="92"/>
      <c r="AD43" s="92"/>
      <c r="AE43" s="98">
        <v>2</v>
      </c>
      <c r="AF43" s="72"/>
      <c r="AG43" s="92"/>
      <c r="AH43" s="92"/>
      <c r="AI43" s="92"/>
      <c r="AJ43" s="92"/>
      <c r="AK43" s="98"/>
    </row>
    <row r="44" spans="1:37" s="6" customFormat="1" ht="19.5" customHeight="1">
      <c r="A44" s="89"/>
      <c r="B44" s="97" t="s">
        <v>58</v>
      </c>
      <c r="C44" s="120"/>
      <c r="D44" s="92" t="s">
        <v>30</v>
      </c>
      <c r="E44" s="92"/>
      <c r="F44" s="72">
        <v>20</v>
      </c>
      <c r="G44" s="92"/>
      <c r="H44" s="92"/>
      <c r="I44" s="92"/>
      <c r="J44" s="92"/>
      <c r="K44" s="92"/>
      <c r="L44" s="98">
        <v>2</v>
      </c>
      <c r="M44" s="72">
        <v>20</v>
      </c>
      <c r="N44" s="92"/>
      <c r="O44" s="92"/>
      <c r="P44" s="92"/>
      <c r="Q44" s="92"/>
      <c r="R44" s="98">
        <v>2</v>
      </c>
      <c r="S44" s="72"/>
      <c r="T44" s="92"/>
      <c r="U44" s="92"/>
      <c r="V44" s="92"/>
      <c r="W44" s="92"/>
      <c r="X44" s="98"/>
      <c r="Y44" s="72">
        <v>20</v>
      </c>
      <c r="Z44" s="92"/>
      <c r="AA44" s="92"/>
      <c r="AB44" s="92"/>
      <c r="AC44" s="92"/>
      <c r="AD44" s="92"/>
      <c r="AE44" s="98">
        <v>2</v>
      </c>
      <c r="AF44" s="72"/>
      <c r="AG44" s="92"/>
      <c r="AH44" s="92"/>
      <c r="AI44" s="92"/>
      <c r="AJ44" s="92"/>
      <c r="AK44" s="98"/>
    </row>
    <row r="45" spans="1:37" s="6" customFormat="1" ht="19.5" customHeight="1">
      <c r="A45" s="89"/>
      <c r="B45" s="97" t="s">
        <v>59</v>
      </c>
      <c r="C45" s="120"/>
      <c r="D45" s="92" t="s">
        <v>30</v>
      </c>
      <c r="E45" s="92"/>
      <c r="F45" s="72">
        <v>20</v>
      </c>
      <c r="G45" s="92"/>
      <c r="H45" s="92"/>
      <c r="I45" s="92"/>
      <c r="J45" s="92"/>
      <c r="K45" s="92"/>
      <c r="L45" s="98">
        <v>2</v>
      </c>
      <c r="M45" s="72">
        <v>20</v>
      </c>
      <c r="N45" s="92"/>
      <c r="O45" s="92"/>
      <c r="P45" s="92"/>
      <c r="Q45" s="92"/>
      <c r="R45" s="98">
        <v>2</v>
      </c>
      <c r="S45" s="72"/>
      <c r="T45" s="92"/>
      <c r="U45" s="92"/>
      <c r="V45" s="92"/>
      <c r="W45" s="92"/>
      <c r="X45" s="98"/>
      <c r="Y45" s="72">
        <v>20</v>
      </c>
      <c r="Z45" s="92"/>
      <c r="AA45" s="92"/>
      <c r="AB45" s="92"/>
      <c r="AC45" s="92"/>
      <c r="AD45" s="92"/>
      <c r="AE45" s="98">
        <v>2</v>
      </c>
      <c r="AF45" s="72"/>
      <c r="AG45" s="92"/>
      <c r="AH45" s="92"/>
      <c r="AI45" s="92"/>
      <c r="AJ45" s="92"/>
      <c r="AK45" s="98"/>
    </row>
    <row r="46" spans="1:37" s="6" customFormat="1" ht="19.5" customHeight="1">
      <c r="A46" s="89"/>
      <c r="B46" s="97" t="s">
        <v>60</v>
      </c>
      <c r="C46" s="120"/>
      <c r="D46" s="92" t="s">
        <v>30</v>
      </c>
      <c r="E46" s="92"/>
      <c r="F46" s="72">
        <v>20</v>
      </c>
      <c r="G46" s="92"/>
      <c r="H46" s="92"/>
      <c r="I46" s="92"/>
      <c r="J46" s="92"/>
      <c r="K46" s="92"/>
      <c r="L46" s="98">
        <v>2</v>
      </c>
      <c r="M46" s="72">
        <v>20</v>
      </c>
      <c r="N46" s="92"/>
      <c r="O46" s="92"/>
      <c r="P46" s="92"/>
      <c r="Q46" s="92"/>
      <c r="R46" s="98">
        <v>2</v>
      </c>
      <c r="S46" s="72"/>
      <c r="T46" s="92"/>
      <c r="U46" s="92"/>
      <c r="V46" s="92"/>
      <c r="W46" s="92"/>
      <c r="X46" s="98"/>
      <c r="Y46" s="72">
        <v>20</v>
      </c>
      <c r="Z46" s="92"/>
      <c r="AA46" s="92"/>
      <c r="AB46" s="92"/>
      <c r="AC46" s="92"/>
      <c r="AD46" s="92"/>
      <c r="AE46" s="98">
        <v>2</v>
      </c>
      <c r="AF46" s="72"/>
      <c r="AG46" s="92"/>
      <c r="AH46" s="92"/>
      <c r="AI46" s="92"/>
      <c r="AJ46" s="92"/>
      <c r="AK46" s="98"/>
    </row>
    <row r="47" spans="1:37" s="6" customFormat="1" ht="19.5" customHeight="1">
      <c r="A47" s="89"/>
      <c r="B47" s="97" t="s">
        <v>61</v>
      </c>
      <c r="C47" s="120"/>
      <c r="D47" s="92" t="s">
        <v>30</v>
      </c>
      <c r="E47" s="92"/>
      <c r="F47" s="72">
        <v>20</v>
      </c>
      <c r="G47" s="92"/>
      <c r="H47" s="92"/>
      <c r="I47" s="92"/>
      <c r="J47" s="92"/>
      <c r="K47" s="92"/>
      <c r="L47" s="98">
        <v>2</v>
      </c>
      <c r="M47" s="72">
        <v>20</v>
      </c>
      <c r="N47" s="92"/>
      <c r="O47" s="92"/>
      <c r="P47" s="92"/>
      <c r="Q47" s="92"/>
      <c r="R47" s="98">
        <v>2</v>
      </c>
      <c r="S47" s="72"/>
      <c r="T47" s="92"/>
      <c r="U47" s="92"/>
      <c r="V47" s="92"/>
      <c r="W47" s="92"/>
      <c r="X47" s="98"/>
      <c r="Y47" s="72">
        <v>20</v>
      </c>
      <c r="Z47" s="92"/>
      <c r="AA47" s="92"/>
      <c r="AB47" s="92"/>
      <c r="AC47" s="92"/>
      <c r="AD47" s="92"/>
      <c r="AE47" s="98">
        <v>2</v>
      </c>
      <c r="AF47" s="72"/>
      <c r="AG47" s="92"/>
      <c r="AH47" s="92"/>
      <c r="AI47" s="92"/>
      <c r="AJ47" s="92"/>
      <c r="AK47" s="98"/>
    </row>
    <row r="48" spans="1:37" s="32" customFormat="1" ht="19.5" customHeight="1">
      <c r="A48" s="24" t="s">
        <v>62</v>
      </c>
      <c r="B48" s="24"/>
      <c r="C48" s="31"/>
      <c r="D48" s="31"/>
      <c r="E48" s="31">
        <f>SUM(E49:E51)</f>
        <v>105</v>
      </c>
      <c r="F48" s="31">
        <f t="shared" ref="F48:K48" si="9">SUM(F49:F51)</f>
        <v>15</v>
      </c>
      <c r="G48" s="31">
        <f t="shared" si="9"/>
        <v>15</v>
      </c>
      <c r="H48" s="31">
        <f t="shared" si="9"/>
        <v>30</v>
      </c>
      <c r="I48" s="31">
        <f t="shared" si="9"/>
        <v>0</v>
      </c>
      <c r="J48" s="31">
        <f t="shared" si="9"/>
        <v>0</v>
      </c>
      <c r="K48" s="31">
        <f t="shared" si="9"/>
        <v>0</v>
      </c>
      <c r="L48" s="31">
        <f>SUM(L49:L51)</f>
        <v>10</v>
      </c>
      <c r="M48" s="31"/>
      <c r="N48" s="31"/>
      <c r="O48" s="31"/>
      <c r="P48" s="31"/>
      <c r="Q48" s="31"/>
      <c r="R48" s="31">
        <v>0</v>
      </c>
      <c r="S48" s="31"/>
      <c r="T48" s="31"/>
      <c r="U48" s="31">
        <v>30</v>
      </c>
      <c r="V48" s="31"/>
      <c r="W48" s="31"/>
      <c r="X48" s="31">
        <v>4</v>
      </c>
      <c r="Y48" s="31"/>
      <c r="Z48" s="31"/>
      <c r="AA48" s="31"/>
      <c r="AB48" s="31"/>
      <c r="AC48" s="31"/>
      <c r="AD48" s="31"/>
      <c r="AE48" s="31">
        <v>2</v>
      </c>
      <c r="AF48" s="31">
        <v>15</v>
      </c>
      <c r="AG48" s="31">
        <v>15</v>
      </c>
      <c r="AH48" s="31"/>
      <c r="AI48" s="31"/>
      <c r="AJ48" s="31"/>
      <c r="AK48" s="31">
        <v>4</v>
      </c>
    </row>
    <row r="49" spans="1:37" s="6" customFormat="1" ht="19.5" customHeight="1">
      <c r="A49" s="89"/>
      <c r="B49" s="89" t="s">
        <v>63</v>
      </c>
      <c r="C49" s="112"/>
      <c r="D49" s="92" t="s">
        <v>30</v>
      </c>
      <c r="E49" s="92">
        <f t="shared" ref="E49:E50" si="10">SUM(F49:J49)</f>
        <v>30</v>
      </c>
      <c r="F49" s="92">
        <f>SUM(M49,S49,Y49,AF49)</f>
        <v>15</v>
      </c>
      <c r="G49" s="92">
        <f>SUM(N49,T49,Z49,AG49)</f>
        <v>15</v>
      </c>
      <c r="H49" s="92"/>
      <c r="I49" s="92"/>
      <c r="J49" s="92"/>
      <c r="K49" s="92"/>
      <c r="L49" s="99">
        <f>SUM(R49,X49,AE49,AK49)</f>
        <v>2</v>
      </c>
      <c r="M49" s="92"/>
      <c r="N49" s="92"/>
      <c r="O49" s="92"/>
      <c r="P49" s="92"/>
      <c r="Q49" s="92"/>
      <c r="R49" s="93"/>
      <c r="S49" s="92"/>
      <c r="T49" s="92"/>
      <c r="U49" s="92"/>
      <c r="V49" s="92"/>
      <c r="W49" s="92"/>
      <c r="X49" s="93"/>
      <c r="Y49" s="92"/>
      <c r="Z49" s="92"/>
      <c r="AA49" s="92"/>
      <c r="AB49" s="92"/>
      <c r="AC49" s="92"/>
      <c r="AD49" s="92"/>
      <c r="AE49" s="93"/>
      <c r="AF49" s="92">
        <v>15</v>
      </c>
      <c r="AG49" s="92">
        <v>15</v>
      </c>
      <c r="AH49" s="92"/>
      <c r="AI49" s="92"/>
      <c r="AJ49" s="92"/>
      <c r="AK49" s="93">
        <v>2</v>
      </c>
    </row>
    <row r="50" spans="1:37" s="6" customFormat="1" ht="19.5" customHeight="1">
      <c r="A50" s="89"/>
      <c r="B50" s="89" t="s">
        <v>64</v>
      </c>
      <c r="C50" s="112"/>
      <c r="D50" s="92" t="s">
        <v>25</v>
      </c>
      <c r="E50" s="92">
        <f t="shared" si="10"/>
        <v>30</v>
      </c>
      <c r="F50" s="92"/>
      <c r="G50" s="92"/>
      <c r="H50" s="92">
        <v>30</v>
      </c>
      <c r="I50" s="92"/>
      <c r="J50" s="92"/>
      <c r="K50" s="92"/>
      <c r="L50" s="99">
        <f>SUM(R50,X50,AE50,AK50)</f>
        <v>2</v>
      </c>
      <c r="M50" s="92"/>
      <c r="N50" s="92"/>
      <c r="O50" s="92"/>
      <c r="P50" s="92"/>
      <c r="Q50" s="92"/>
      <c r="R50" s="93"/>
      <c r="S50" s="92"/>
      <c r="T50" s="92"/>
      <c r="U50" s="92">
        <v>30</v>
      </c>
      <c r="V50" s="92"/>
      <c r="W50" s="92"/>
      <c r="X50" s="93">
        <v>2</v>
      </c>
      <c r="Y50" s="92"/>
      <c r="Z50" s="92"/>
      <c r="AA50" s="92"/>
      <c r="AB50" s="92"/>
      <c r="AC50" s="92"/>
      <c r="AD50" s="92"/>
      <c r="AE50" s="93"/>
      <c r="AF50" s="92"/>
      <c r="AG50" s="92"/>
      <c r="AH50" s="92"/>
      <c r="AI50" s="92"/>
      <c r="AJ50" s="92"/>
      <c r="AK50" s="93"/>
    </row>
    <row r="51" spans="1:37" s="6" customFormat="1" ht="19.5" customHeight="1">
      <c r="A51" s="89"/>
      <c r="B51" s="89" t="s">
        <v>65</v>
      </c>
      <c r="C51" s="112"/>
      <c r="D51" s="92" t="s">
        <v>30</v>
      </c>
      <c r="E51" s="92">
        <v>45</v>
      </c>
      <c r="F51" s="92"/>
      <c r="G51" s="92"/>
      <c r="H51" s="92"/>
      <c r="I51" s="92"/>
      <c r="J51" s="92"/>
      <c r="K51" s="92"/>
      <c r="L51" s="99">
        <f>SUM(R51,X51,AE51,AK51)</f>
        <v>6</v>
      </c>
      <c r="M51" s="92"/>
      <c r="N51" s="92"/>
      <c r="O51" s="92"/>
      <c r="P51" s="92"/>
      <c r="Q51" s="92"/>
      <c r="R51" s="93"/>
      <c r="S51" s="92"/>
      <c r="T51" s="92"/>
      <c r="U51" s="92"/>
      <c r="V51" s="92"/>
      <c r="W51" s="92"/>
      <c r="X51" s="93">
        <v>2</v>
      </c>
      <c r="Y51" s="92"/>
      <c r="Z51" s="92"/>
      <c r="AA51" s="92"/>
      <c r="AB51" s="92"/>
      <c r="AC51" s="92"/>
      <c r="AD51" s="92"/>
      <c r="AE51" s="93">
        <v>2</v>
      </c>
      <c r="AF51" s="92"/>
      <c r="AG51" s="92"/>
      <c r="AH51" s="92"/>
      <c r="AI51" s="92"/>
      <c r="AJ51" s="92"/>
      <c r="AK51" s="93">
        <v>2</v>
      </c>
    </row>
    <row r="52" spans="1:37" s="6" customFormat="1" ht="15.75" customHeight="1" thickBot="1">
      <c r="A52" s="122" t="s">
        <v>66</v>
      </c>
      <c r="B52" s="123"/>
      <c r="C52" s="113">
        <f>C11+C22+C28</f>
        <v>94</v>
      </c>
      <c r="D52" s="114"/>
      <c r="E52" s="113">
        <f>E11+E22+E28+E31+E36+E42+E48</f>
        <v>1050</v>
      </c>
      <c r="F52" s="113">
        <f t="shared" ref="F52:K52" si="11">F11+F22+F28+F31+F36+F42+F48</f>
        <v>205</v>
      </c>
      <c r="G52" s="113">
        <f t="shared" si="11"/>
        <v>165</v>
      </c>
      <c r="H52" s="113">
        <f t="shared" si="11"/>
        <v>290</v>
      </c>
      <c r="I52" s="113">
        <f t="shared" si="11"/>
        <v>285</v>
      </c>
      <c r="J52" s="113">
        <f t="shared" si="11"/>
        <v>60</v>
      </c>
      <c r="K52" s="113">
        <f t="shared" si="11"/>
        <v>480</v>
      </c>
      <c r="L52" s="113">
        <f>SUM(L49:L51,L42,L36,L31,L30,L29,L23:L27,L14:L21,L12:L13)</f>
        <v>120</v>
      </c>
      <c r="M52" s="115">
        <f>M11+M22+M28+M31+M36+M42+M48</f>
        <v>95</v>
      </c>
      <c r="N52" s="116">
        <f>N11+N22+N28+N31+N36+N42+N48</f>
        <v>90</v>
      </c>
      <c r="O52" s="116">
        <f t="shared" ref="O52:AK52" si="12">O11+O22+O28+O31+O36+O42+O48</f>
        <v>85</v>
      </c>
      <c r="P52" s="116">
        <f t="shared" si="12"/>
        <v>75</v>
      </c>
      <c r="Q52" s="116">
        <f t="shared" si="12"/>
        <v>0</v>
      </c>
      <c r="R52" s="116">
        <f t="shared" si="12"/>
        <v>30</v>
      </c>
      <c r="S52" s="117">
        <f t="shared" si="12"/>
        <v>60</v>
      </c>
      <c r="T52" s="117">
        <f t="shared" si="12"/>
        <v>30</v>
      </c>
      <c r="U52" s="117">
        <f t="shared" si="12"/>
        <v>115</v>
      </c>
      <c r="V52" s="117">
        <f t="shared" si="12"/>
        <v>45</v>
      </c>
      <c r="W52" s="117">
        <f t="shared" si="12"/>
        <v>240</v>
      </c>
      <c r="X52" s="117">
        <f t="shared" si="12"/>
        <v>30</v>
      </c>
      <c r="Y52" s="117">
        <f t="shared" si="12"/>
        <v>20</v>
      </c>
      <c r="Z52" s="117">
        <f t="shared" si="12"/>
        <v>0</v>
      </c>
      <c r="AA52" s="117">
        <f t="shared" si="12"/>
        <v>40</v>
      </c>
      <c r="AB52" s="117">
        <f t="shared" si="12"/>
        <v>45</v>
      </c>
      <c r="AC52" s="117">
        <f t="shared" si="12"/>
        <v>30</v>
      </c>
      <c r="AD52" s="117">
        <f t="shared" si="12"/>
        <v>240</v>
      </c>
      <c r="AE52" s="117">
        <f t="shared" si="12"/>
        <v>30</v>
      </c>
      <c r="AF52" s="117">
        <f>AF21+AF49</f>
        <v>30</v>
      </c>
      <c r="AG52" s="117">
        <f t="shared" si="12"/>
        <v>45</v>
      </c>
      <c r="AH52" s="117">
        <f t="shared" si="12"/>
        <v>50</v>
      </c>
      <c r="AI52" s="117">
        <f t="shared" si="12"/>
        <v>120</v>
      </c>
      <c r="AJ52" s="117">
        <f t="shared" si="12"/>
        <v>30</v>
      </c>
      <c r="AK52" s="117">
        <f t="shared" si="12"/>
        <v>30</v>
      </c>
    </row>
    <row r="53" spans="1:37" ht="20.100000000000001" customHeight="1">
      <c r="B53" s="4" t="s">
        <v>67</v>
      </c>
      <c r="F53" s="27"/>
      <c r="G53" s="27"/>
      <c r="H53" s="27"/>
      <c r="I53" s="27"/>
      <c r="J53" s="27"/>
      <c r="L53" s="27"/>
    </row>
    <row r="54" spans="1:37" ht="15.75" customHeight="1">
      <c r="B54" s="28" t="s">
        <v>68</v>
      </c>
      <c r="C54" s="28"/>
      <c r="F54" s="5"/>
      <c r="G54" s="5"/>
      <c r="I54" s="29"/>
      <c r="J54" s="5"/>
      <c r="K54" s="5"/>
    </row>
    <row r="55" spans="1:37" ht="15.75" customHeight="1">
      <c r="B55" s="4" t="s">
        <v>69</v>
      </c>
    </row>
    <row r="56" spans="1:37" ht="15.75" customHeight="1">
      <c r="B56" s="4" t="s">
        <v>70</v>
      </c>
      <c r="S56" s="27"/>
    </row>
    <row r="57" spans="1:37" ht="15.75" customHeight="1">
      <c r="B57" s="4" t="s">
        <v>71</v>
      </c>
      <c r="O57" s="27"/>
      <c r="P57" s="27"/>
    </row>
    <row r="58" spans="1:37" ht="15.75" customHeight="1">
      <c r="B58" s="4" t="s">
        <v>72</v>
      </c>
      <c r="J58" s="27"/>
      <c r="K58" s="27"/>
      <c r="O58" s="27"/>
    </row>
    <row r="59" spans="1:37" ht="15.75" customHeight="1">
      <c r="B59" s="4" t="s">
        <v>73</v>
      </c>
      <c r="O59" s="27"/>
    </row>
    <row r="60" spans="1:37" ht="15.75" customHeight="1">
      <c r="B60" s="4" t="s">
        <v>74</v>
      </c>
      <c r="O60" s="27"/>
    </row>
    <row r="61" spans="1:37" ht="15.75" customHeight="1">
      <c r="B61" s="4" t="s">
        <v>75</v>
      </c>
    </row>
    <row r="62" spans="1:37" ht="15.75" customHeight="1"/>
    <row r="63" spans="1:37" ht="15.75" customHeight="1">
      <c r="B63" s="4" t="s">
        <v>76</v>
      </c>
      <c r="O63" s="27"/>
    </row>
    <row r="64" spans="1:37" ht="15.75" customHeight="1">
      <c r="B64" s="4" t="s">
        <v>77</v>
      </c>
    </row>
    <row r="65" spans="2:12" ht="15.75" customHeight="1">
      <c r="B65" s="4" t="s">
        <v>78</v>
      </c>
    </row>
    <row r="66" spans="2:12" ht="15.75" customHeight="1">
      <c r="B66" s="4" t="s">
        <v>79</v>
      </c>
    </row>
    <row r="67" spans="2:12" ht="15.75" customHeight="1">
      <c r="B67" s="4" t="s">
        <v>80</v>
      </c>
    </row>
    <row r="68" spans="2:12" ht="15.75" customHeight="1"/>
    <row r="71" spans="2:12" ht="15" customHeight="1">
      <c r="B71" s="5" t="s">
        <v>81</v>
      </c>
    </row>
    <row r="72" spans="2:12" ht="15.75" customHeight="1">
      <c r="B72" s="4" t="s">
        <v>82</v>
      </c>
    </row>
    <row r="73" spans="2:12" ht="15.75" customHeight="1">
      <c r="B73" s="4" t="s">
        <v>83</v>
      </c>
    </row>
    <row r="74" spans="2:12" ht="15.75" customHeight="1">
      <c r="B74" s="4" t="s">
        <v>84</v>
      </c>
    </row>
    <row r="75" spans="2:12" ht="15.75" customHeight="1"/>
    <row r="76" spans="2:12" ht="15.75" customHeight="1"/>
    <row r="77" spans="2:12" ht="15.75" customHeight="1"/>
    <row r="78" spans="2:12" ht="15.75" customHeight="1"/>
    <row r="79" spans="2:12" ht="15.75" customHeight="1"/>
    <row r="80" spans="2:12" ht="15.75" customHeight="1">
      <c r="L80" s="30"/>
    </row>
    <row r="81" spans="12:12" ht="15.75" customHeight="1">
      <c r="L81" s="30"/>
    </row>
    <row r="82" spans="12:12" ht="15.75" customHeight="1"/>
    <row r="83" spans="12:12" ht="15.75" customHeight="1"/>
    <row r="84" spans="12:12" ht="15.75" customHeight="1"/>
    <row r="85" spans="12:12" ht="15.75" customHeight="1"/>
    <row r="86" spans="12:12" ht="15.75" customHeight="1"/>
    <row r="87" spans="12:12" ht="15.75" customHeight="1"/>
    <row r="88" spans="12:12" ht="15.75" customHeight="1"/>
    <row r="89" spans="12:12" ht="15.75" customHeight="1"/>
    <row r="90" spans="12:12" ht="15.75" customHeight="1"/>
    <row r="91" spans="12:12" ht="15.75" customHeight="1"/>
    <row r="92" spans="12:12" ht="15.75" customHeight="1"/>
    <row r="93" spans="12:12" ht="15.75" customHeight="1"/>
    <row r="94" spans="12:12" ht="15.75" customHeight="1"/>
    <row r="95" spans="12:12" ht="15.75" customHeight="1"/>
    <row r="96" spans="12:1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16">
    <mergeCell ref="Y9:AE9"/>
    <mergeCell ref="AF9:AK9"/>
    <mergeCell ref="A11:B11"/>
    <mergeCell ref="A22:B22"/>
    <mergeCell ref="A28:B28"/>
    <mergeCell ref="A8:A10"/>
    <mergeCell ref="B8:B10"/>
    <mergeCell ref="C8:C10"/>
    <mergeCell ref="D8:D10"/>
    <mergeCell ref="E8:L9"/>
    <mergeCell ref="M9:R9"/>
    <mergeCell ref="A31:B31"/>
    <mergeCell ref="A36:B36"/>
    <mergeCell ref="A42:B42"/>
    <mergeCell ref="A52:B52"/>
    <mergeCell ref="S9:X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Pietrzak</dc:creator>
  <cp:keywords/>
  <dc:description/>
  <cp:lastModifiedBy>Piotr Leśniak</cp:lastModifiedBy>
  <cp:revision/>
  <dcterms:created xsi:type="dcterms:W3CDTF">2019-09-19T18:24:00Z</dcterms:created>
  <dcterms:modified xsi:type="dcterms:W3CDTF">2021-10-22T08:54:54Z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2057-11.2.0.10101</vt:lpwstr>
  </property>
</Properties>
</file>